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9192" tabRatio="679" firstSheet="2" activeTab="3"/>
  </bookViews>
  <sheets>
    <sheet name="i. Kansilehti" sheetId="1" r:id="rId1"/>
    <sheet name="ii. Versiohistoria" sheetId="3" r:id="rId2"/>
    <sheet name="iii. Ohjeet" sheetId="4" r:id="rId3"/>
    <sheet name="1. Perustiedot" sheetId="5" r:id="rId4"/>
    <sheet name="2. Laadulliset hyödyt" sheetId="2" r:id="rId5"/>
    <sheet name="3. Euromääräiset hyödyt" sheetId="11" r:id="rId6"/>
    <sheet name="4. Kustannukset" sheetId="12" r:id="rId7"/>
    <sheet name="5. Riskit" sheetId="9" r:id="rId8"/>
    <sheet name="6. Yhteenveto" sheetId="10" r:id="rId9"/>
  </sheets>
  <definedNames>
    <definedName name="_xlnm._FilterDatabase" localSheetId="8" hidden="1">'6. Yhteenveto'!$D$71:$D$98</definedName>
    <definedName name="_xlnm.Print_Area" localSheetId="3">'1. Perustiedot'!$B$2:$D$48</definedName>
    <definedName name="_xlnm.Print_Area" localSheetId="4">'2. Laadulliset hyödyt'!$B$2:$O$80</definedName>
    <definedName name="_xlnm.Print_Area" localSheetId="5">'3. Euromääräiset hyödyt'!$B$2:$R$173</definedName>
    <definedName name="_xlnm.Print_Area" localSheetId="6">'4. Kustannukset'!$B$2:$R$325</definedName>
    <definedName name="_xlnm.Print_Area" localSheetId="7">'5. Riskit'!$B$2:$N$84</definedName>
    <definedName name="_xlnm.Print_Area" localSheetId="8">'6. Yhteenveto'!$B$2:$M$95</definedName>
    <definedName name="_xlnm.Print_Area" localSheetId="1">'ii. Versiohistoria'!$B$2:$E$17</definedName>
    <definedName name="_xlnm.Print_Area" localSheetId="2">'iii. Ohjeet'!$B$2:$B$41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8" i="12" l="1"/>
  <c r="N318" i="12"/>
  <c r="M318" i="12"/>
  <c r="L318" i="12"/>
  <c r="K318" i="12"/>
  <c r="J318" i="12"/>
  <c r="I318" i="12"/>
  <c r="H318" i="12"/>
  <c r="G318" i="12"/>
  <c r="F318" i="12"/>
  <c r="P316" i="12"/>
  <c r="P315" i="12"/>
  <c r="P314" i="12"/>
  <c r="P313" i="12"/>
  <c r="P312" i="12"/>
  <c r="P311" i="12"/>
  <c r="P310" i="12"/>
  <c r="P309" i="12"/>
  <c r="P308" i="12"/>
  <c r="P307" i="12"/>
  <c r="P306" i="12"/>
  <c r="P305" i="12"/>
  <c r="P304" i="12"/>
  <c r="O301" i="12"/>
  <c r="N301" i="12"/>
  <c r="M301" i="12"/>
  <c r="L301" i="12"/>
  <c r="K301" i="12"/>
  <c r="J301" i="12"/>
  <c r="I301" i="12"/>
  <c r="H301" i="12"/>
  <c r="G301" i="12"/>
  <c r="F301" i="12"/>
  <c r="P299" i="12"/>
  <c r="P298" i="12"/>
  <c r="P297" i="12"/>
  <c r="P296" i="12"/>
  <c r="P295" i="12"/>
  <c r="P294" i="12"/>
  <c r="P293" i="12"/>
  <c r="P292" i="12"/>
  <c r="P291" i="12"/>
  <c r="P290" i="12"/>
  <c r="P289" i="12"/>
  <c r="P288" i="12"/>
  <c r="P287" i="12"/>
  <c r="O284" i="12"/>
  <c r="N284" i="12"/>
  <c r="M284" i="12"/>
  <c r="L284" i="12"/>
  <c r="K284" i="12"/>
  <c r="J284" i="12"/>
  <c r="I284" i="12"/>
  <c r="H284" i="12"/>
  <c r="G284" i="12"/>
  <c r="F284" i="12"/>
  <c r="P282" i="12"/>
  <c r="P281" i="12"/>
  <c r="P280" i="12"/>
  <c r="P279" i="12"/>
  <c r="P278" i="12"/>
  <c r="P277" i="12"/>
  <c r="P276" i="12"/>
  <c r="P275" i="12"/>
  <c r="P274" i="12"/>
  <c r="P273" i="12"/>
  <c r="P272" i="12"/>
  <c r="P271" i="12"/>
  <c r="P270" i="12"/>
  <c r="O267" i="12"/>
  <c r="N267" i="12"/>
  <c r="M267" i="12"/>
  <c r="L267" i="12"/>
  <c r="K267" i="12"/>
  <c r="J267" i="12"/>
  <c r="I267" i="12"/>
  <c r="H267" i="12"/>
  <c r="G267" i="12"/>
  <c r="F267" i="12"/>
  <c r="P265" i="12"/>
  <c r="P264" i="12"/>
  <c r="P263" i="12"/>
  <c r="P262" i="12"/>
  <c r="P261" i="12"/>
  <c r="P260" i="12"/>
  <c r="P259" i="12"/>
  <c r="P258" i="12"/>
  <c r="P257" i="12"/>
  <c r="P256" i="12"/>
  <c r="P255" i="12"/>
  <c r="P254" i="12"/>
  <c r="P253" i="12"/>
  <c r="O250" i="12"/>
  <c r="N250" i="12"/>
  <c r="M250" i="12"/>
  <c r="L250" i="12"/>
  <c r="K250" i="12"/>
  <c r="J250" i="12"/>
  <c r="I250" i="12"/>
  <c r="H250" i="12"/>
  <c r="G250" i="12"/>
  <c r="F250" i="12"/>
  <c r="P249" i="12"/>
  <c r="P248" i="12"/>
  <c r="P246" i="12"/>
  <c r="P245" i="12"/>
  <c r="P244" i="12"/>
  <c r="P243" i="12"/>
  <c r="P242" i="12"/>
  <c r="P241" i="12"/>
  <c r="P240" i="12"/>
  <c r="P239" i="12"/>
  <c r="P238" i="12"/>
  <c r="P237" i="12"/>
  <c r="O234" i="12"/>
  <c r="N234" i="12"/>
  <c r="M234" i="12"/>
  <c r="L234" i="12"/>
  <c r="K234" i="12"/>
  <c r="J234" i="12"/>
  <c r="I234" i="12"/>
  <c r="H234" i="12"/>
  <c r="G234" i="12"/>
  <c r="F234" i="12"/>
  <c r="P233" i="12"/>
  <c r="P232" i="12"/>
  <c r="P231" i="12"/>
  <c r="P230" i="12"/>
  <c r="P229" i="12"/>
  <c r="P228" i="12"/>
  <c r="P227" i="12"/>
  <c r="P226" i="12"/>
  <c r="P225" i="12"/>
  <c r="P224" i="12"/>
  <c r="P223" i="12"/>
  <c r="P222" i="12"/>
  <c r="P221" i="12"/>
  <c r="O212" i="12"/>
  <c r="N212" i="12"/>
  <c r="M212" i="12"/>
  <c r="L212" i="12"/>
  <c r="K212" i="12"/>
  <c r="J212" i="12"/>
  <c r="I212" i="12"/>
  <c r="H212" i="12"/>
  <c r="G212" i="12"/>
  <c r="F212" i="12"/>
  <c r="P210" i="12"/>
  <c r="P209" i="12"/>
  <c r="P208" i="12"/>
  <c r="P207" i="12"/>
  <c r="P206" i="12"/>
  <c r="P205" i="12"/>
  <c r="P204" i="12"/>
  <c r="P203" i="12"/>
  <c r="P202" i="12"/>
  <c r="P201" i="12"/>
  <c r="P200" i="12"/>
  <c r="P199" i="12"/>
  <c r="P198" i="12"/>
  <c r="O195" i="12"/>
  <c r="N195" i="12"/>
  <c r="M195" i="12"/>
  <c r="L195" i="12"/>
  <c r="K195" i="12"/>
  <c r="J195" i="12"/>
  <c r="I195" i="12"/>
  <c r="H195" i="12"/>
  <c r="G195" i="12"/>
  <c r="F195" i="12"/>
  <c r="P193" i="12"/>
  <c r="P192" i="12"/>
  <c r="P191" i="12"/>
  <c r="P190" i="12"/>
  <c r="P189" i="12"/>
  <c r="P188" i="12"/>
  <c r="P187" i="12"/>
  <c r="P186" i="12"/>
  <c r="P185" i="12"/>
  <c r="P184" i="12"/>
  <c r="P183" i="12"/>
  <c r="P182" i="12"/>
  <c r="P181" i="12"/>
  <c r="O178" i="12"/>
  <c r="N178" i="12"/>
  <c r="M178" i="12"/>
  <c r="L178" i="12"/>
  <c r="K178" i="12"/>
  <c r="J178" i="12"/>
  <c r="I178" i="12"/>
  <c r="H178" i="12"/>
  <c r="G178" i="12"/>
  <c r="F178" i="12"/>
  <c r="P176" i="12"/>
  <c r="P175" i="12"/>
  <c r="P174" i="12"/>
  <c r="P173" i="12"/>
  <c r="P172" i="12"/>
  <c r="P171" i="12"/>
  <c r="P170" i="12"/>
  <c r="P169" i="12"/>
  <c r="P168" i="12"/>
  <c r="P167" i="12"/>
  <c r="P166" i="12"/>
  <c r="P165" i="12"/>
  <c r="P164" i="12"/>
  <c r="O161" i="12"/>
  <c r="N161" i="12"/>
  <c r="M161" i="12"/>
  <c r="L161" i="12"/>
  <c r="K161" i="12"/>
  <c r="J161" i="12"/>
  <c r="I161" i="12"/>
  <c r="H161" i="12"/>
  <c r="G161" i="12"/>
  <c r="F161" i="12"/>
  <c r="P159" i="12"/>
  <c r="P158" i="12"/>
  <c r="P157" i="12"/>
  <c r="P156" i="12"/>
  <c r="P155" i="12"/>
  <c r="P154" i="12"/>
  <c r="P153" i="12"/>
  <c r="P152" i="12"/>
  <c r="P151" i="12"/>
  <c r="P150" i="12"/>
  <c r="P149" i="12"/>
  <c r="P148" i="12"/>
  <c r="P147" i="12"/>
  <c r="O144" i="12"/>
  <c r="N144" i="12"/>
  <c r="M144" i="12"/>
  <c r="L144" i="12"/>
  <c r="K144" i="12"/>
  <c r="J144" i="12"/>
  <c r="I144" i="12"/>
  <c r="H144" i="12"/>
  <c r="G144" i="12"/>
  <c r="F144" i="12"/>
  <c r="P143" i="12"/>
  <c r="P142" i="12"/>
  <c r="P140" i="12"/>
  <c r="P139" i="12"/>
  <c r="P138" i="12"/>
  <c r="P137" i="12"/>
  <c r="P136" i="12"/>
  <c r="P135" i="12"/>
  <c r="P134" i="12"/>
  <c r="P133" i="12"/>
  <c r="P132" i="12"/>
  <c r="P131" i="12"/>
  <c r="O128" i="12"/>
  <c r="N128" i="12"/>
  <c r="M128" i="12"/>
  <c r="L128" i="12"/>
  <c r="K128" i="12"/>
  <c r="J128" i="12"/>
  <c r="I128" i="12"/>
  <c r="H128" i="12"/>
  <c r="G128" i="12"/>
  <c r="F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O165" i="11"/>
  <c r="N165" i="11"/>
  <c r="M165" i="11"/>
  <c r="L165" i="11"/>
  <c r="K165" i="11"/>
  <c r="J165" i="11"/>
  <c r="I165" i="11"/>
  <c r="H165" i="11"/>
  <c r="G165" i="11"/>
  <c r="F165" i="11"/>
  <c r="F166" i="11" s="1"/>
  <c r="P161" i="11"/>
  <c r="P160" i="11"/>
  <c r="P159" i="11"/>
  <c r="O155" i="11"/>
  <c r="N155" i="11"/>
  <c r="M155" i="11"/>
  <c r="L155" i="11"/>
  <c r="K155" i="11"/>
  <c r="J155" i="11"/>
  <c r="I155" i="11"/>
  <c r="H155" i="11"/>
  <c r="G155" i="11"/>
  <c r="F155" i="11"/>
  <c r="P153" i="11"/>
  <c r="P152" i="11"/>
  <c r="P151" i="11"/>
  <c r="P150" i="11"/>
  <c r="P149" i="11"/>
  <c r="P146" i="11"/>
  <c r="P145" i="11"/>
  <c r="P144" i="11"/>
  <c r="P143" i="11"/>
  <c r="P142" i="11"/>
  <c r="P141" i="11"/>
  <c r="P140" i="11"/>
  <c r="P139" i="11"/>
  <c r="P136" i="11"/>
  <c r="P135" i="11"/>
  <c r="P134" i="11"/>
  <c r="P133" i="11"/>
  <c r="P132" i="11"/>
  <c r="P131" i="11"/>
  <c r="P130" i="11"/>
  <c r="P129" i="11"/>
  <c r="P126" i="11"/>
  <c r="P125" i="11"/>
  <c r="P124" i="11"/>
  <c r="P123" i="11"/>
  <c r="P122" i="11"/>
  <c r="P121" i="11"/>
  <c r="P120" i="11"/>
  <c r="O110" i="11"/>
  <c r="N110" i="11"/>
  <c r="M110" i="11"/>
  <c r="L110" i="11"/>
  <c r="K110" i="11"/>
  <c r="J110" i="11"/>
  <c r="I110" i="11"/>
  <c r="H110" i="11"/>
  <c r="G110" i="11"/>
  <c r="F110" i="11"/>
  <c r="F111" i="11" s="1"/>
  <c r="P106" i="11"/>
  <c r="P105" i="11"/>
  <c r="P104" i="11"/>
  <c r="O100" i="11"/>
  <c r="N100" i="11"/>
  <c r="M100" i="11"/>
  <c r="L100" i="11"/>
  <c r="K100" i="11"/>
  <c r="J100" i="11"/>
  <c r="I100" i="11"/>
  <c r="H100" i="11"/>
  <c r="G100" i="11"/>
  <c r="F100" i="11"/>
  <c r="P98" i="11"/>
  <c r="P97" i="11"/>
  <c r="P96" i="11"/>
  <c r="P95" i="11"/>
  <c r="P94" i="11"/>
  <c r="P91" i="11"/>
  <c r="P90" i="11"/>
  <c r="P89" i="11"/>
  <c r="P88" i="11"/>
  <c r="P87" i="11"/>
  <c r="P86" i="11"/>
  <c r="P85" i="11"/>
  <c r="P84" i="11"/>
  <c r="P81" i="11"/>
  <c r="P80" i="11"/>
  <c r="P79" i="11"/>
  <c r="P78" i="11"/>
  <c r="P77" i="11"/>
  <c r="P76" i="11"/>
  <c r="P75" i="11"/>
  <c r="P74" i="11"/>
  <c r="P71" i="11"/>
  <c r="P70" i="11"/>
  <c r="P69" i="11"/>
  <c r="P68" i="11"/>
  <c r="P67" i="11"/>
  <c r="P66" i="11"/>
  <c r="P65" i="11"/>
  <c r="M18" i="2"/>
  <c r="G168" i="11" l="1"/>
  <c r="K168" i="11"/>
  <c r="O168" i="11"/>
  <c r="I113" i="11"/>
  <c r="M113" i="11"/>
  <c r="G214" i="12"/>
  <c r="I168" i="11"/>
  <c r="M168" i="11"/>
  <c r="H214" i="12"/>
  <c r="K214" i="12"/>
  <c r="P195" i="12"/>
  <c r="O320" i="12"/>
  <c r="P318" i="12"/>
  <c r="O214" i="12"/>
  <c r="I214" i="12"/>
  <c r="H320" i="12"/>
  <c r="L320" i="12"/>
  <c r="G320" i="12"/>
  <c r="P301" i="12"/>
  <c r="M214" i="12"/>
  <c r="F214" i="12"/>
  <c r="J214" i="12"/>
  <c r="P161" i="12"/>
  <c r="P178" i="12"/>
  <c r="L214" i="12"/>
  <c r="P212" i="12"/>
  <c r="F320" i="12"/>
  <c r="F321" i="12" s="1"/>
  <c r="K320" i="12"/>
  <c r="P234" i="12"/>
  <c r="I320" i="12"/>
  <c r="J320" i="12"/>
  <c r="M320" i="12"/>
  <c r="N320" i="12"/>
  <c r="P284" i="12"/>
  <c r="P267" i="12"/>
  <c r="P250" i="12"/>
  <c r="N214" i="12"/>
  <c r="P144" i="12"/>
  <c r="P128" i="12"/>
  <c r="F168" i="11"/>
  <c r="G169" i="11" s="1"/>
  <c r="J168" i="11"/>
  <c r="N168" i="11"/>
  <c r="G113" i="11"/>
  <c r="K113" i="11"/>
  <c r="O113" i="11"/>
  <c r="G111" i="11"/>
  <c r="P110" i="11"/>
  <c r="F113" i="11"/>
  <c r="J113" i="11"/>
  <c r="N113" i="11"/>
  <c r="H168" i="11"/>
  <c r="L168" i="11"/>
  <c r="P155" i="11"/>
  <c r="H111" i="11"/>
  <c r="I111" i="11" s="1"/>
  <c r="J111" i="11" s="1"/>
  <c r="K111" i="11" s="1"/>
  <c r="L111" i="11" s="1"/>
  <c r="M111" i="11" s="1"/>
  <c r="N111" i="11" s="1"/>
  <c r="O111" i="11" s="1"/>
  <c r="P165" i="11"/>
  <c r="H113" i="11"/>
  <c r="L113" i="11"/>
  <c r="F101" i="11"/>
  <c r="G101" i="11" s="1"/>
  <c r="H101" i="11" s="1"/>
  <c r="I101" i="11" s="1"/>
  <c r="J101" i="11" s="1"/>
  <c r="K101" i="11" s="1"/>
  <c r="L101" i="11" s="1"/>
  <c r="M101" i="11" s="1"/>
  <c r="N101" i="11" s="1"/>
  <c r="O101" i="11" s="1"/>
  <c r="G166" i="11"/>
  <c r="H166" i="11" s="1"/>
  <c r="I166" i="11" s="1"/>
  <c r="J166" i="11" s="1"/>
  <c r="K166" i="11" s="1"/>
  <c r="L166" i="11" s="1"/>
  <c r="M166" i="11" s="1"/>
  <c r="N166" i="11" s="1"/>
  <c r="O166" i="11" s="1"/>
  <c r="P100" i="11"/>
  <c r="F156" i="11"/>
  <c r="G156" i="11" s="1"/>
  <c r="H156" i="11" s="1"/>
  <c r="I156" i="11" s="1"/>
  <c r="J156" i="11" s="1"/>
  <c r="K156" i="11" s="1"/>
  <c r="L156" i="11" s="1"/>
  <c r="M156" i="11" s="1"/>
  <c r="N156" i="11" s="1"/>
  <c r="O156" i="11" s="1"/>
  <c r="F215" i="12" l="1"/>
  <c r="G215" i="12" s="1"/>
  <c r="H215" i="12" s="1"/>
  <c r="I215" i="12" s="1"/>
  <c r="J215" i="12" s="1"/>
  <c r="K215" i="12" s="1"/>
  <c r="L215" i="12" s="1"/>
  <c r="M215" i="12" s="1"/>
  <c r="N215" i="12" s="1"/>
  <c r="O215" i="12" s="1"/>
  <c r="F169" i="11"/>
  <c r="G114" i="11"/>
  <c r="P214" i="12"/>
  <c r="G321" i="12"/>
  <c r="H321" i="12" s="1"/>
  <c r="I321" i="12" s="1"/>
  <c r="J321" i="12" s="1"/>
  <c r="K321" i="12" s="1"/>
  <c r="L321" i="12" s="1"/>
  <c r="M321" i="12" s="1"/>
  <c r="N321" i="12" s="1"/>
  <c r="O321" i="12" s="1"/>
  <c r="P320" i="12"/>
  <c r="J169" i="11"/>
  <c r="P168" i="11"/>
  <c r="I169" i="11"/>
  <c r="H169" i="11"/>
  <c r="K169" i="11"/>
  <c r="L169" i="11"/>
  <c r="O169" i="11"/>
  <c r="F114" i="11"/>
  <c r="P113" i="11"/>
  <c r="M169" i="11"/>
  <c r="N169" i="11"/>
  <c r="M114" i="11"/>
  <c r="O114" i="11"/>
  <c r="L114" i="11"/>
  <c r="H114" i="11"/>
  <c r="J114" i="11"/>
  <c r="K114" i="11"/>
  <c r="I114" i="11"/>
  <c r="N114" i="11"/>
  <c r="L52" i="9"/>
  <c r="D88" i="10" s="1"/>
  <c r="L20" i="9"/>
  <c r="D78" i="10" s="1"/>
  <c r="L27" i="9"/>
  <c r="D80" i="10" s="1"/>
  <c r="L25" i="9"/>
  <c r="D79" i="10" s="1"/>
  <c r="L81" i="9"/>
  <c r="D98" i="10" s="1"/>
  <c r="L79" i="9"/>
  <c r="D97" i="10" s="1"/>
  <c r="L77" i="9"/>
  <c r="D96" i="10" s="1"/>
  <c r="L38" i="9"/>
  <c r="D84" i="10" s="1"/>
  <c r="L36" i="9"/>
  <c r="D83" i="10" s="1"/>
  <c r="L63" i="9"/>
  <c r="D92" i="10" s="1"/>
  <c r="L72" i="9"/>
  <c r="D95" i="10" s="1"/>
  <c r="L70" i="9"/>
  <c r="D94" i="10" s="1"/>
  <c r="L8" i="9" l="1"/>
  <c r="D72" i="10" s="1"/>
  <c r="L10" i="9" l="1"/>
  <c r="D73" i="10" s="1"/>
  <c r="L12" i="9"/>
  <c r="L14" i="9"/>
  <c r="D75" i="10" s="1"/>
  <c r="L16" i="9"/>
  <c r="D76" i="10" s="1"/>
  <c r="L18" i="9"/>
  <c r="D77" i="10" s="1"/>
  <c r="L54" i="9"/>
  <c r="D89" i="10" s="1"/>
  <c r="L34" i="9"/>
  <c r="D82" i="10" s="1"/>
  <c r="L40" i="9"/>
  <c r="D85" i="10" s="1"/>
  <c r="L45" i="9"/>
  <c r="D86" i="10" s="1"/>
  <c r="L47" i="9"/>
  <c r="D87" i="10" s="1"/>
  <c r="L29" i="9"/>
  <c r="D81" i="10" s="1"/>
  <c r="L59" i="9"/>
  <c r="D90" i="10" s="1"/>
  <c r="L61" i="9"/>
  <c r="D91" i="10" s="1"/>
  <c r="L68" i="9"/>
  <c r="D93" i="10" s="1"/>
  <c r="L84" i="9" l="1"/>
  <c r="D74" i="10"/>
  <c r="H64" i="10"/>
  <c r="G66" i="10"/>
  <c r="H66" i="10"/>
  <c r="G65" i="10"/>
  <c r="F64" i="10"/>
  <c r="H65" i="10"/>
  <c r="G64" i="10"/>
  <c r="F66" i="10"/>
  <c r="F65" i="10"/>
  <c r="M22" i="2"/>
  <c r="P101" i="12" l="1"/>
  <c r="P100" i="12"/>
  <c r="P102" i="12"/>
  <c r="P99" i="12"/>
  <c r="P98" i="12"/>
  <c r="P84" i="12"/>
  <c r="P83" i="12"/>
  <c r="P82" i="12"/>
  <c r="P81" i="12"/>
  <c r="P80" i="12"/>
  <c r="P67" i="12"/>
  <c r="P66" i="12"/>
  <c r="P65" i="12"/>
  <c r="P68" i="12"/>
  <c r="P64" i="12"/>
  <c r="P52" i="12"/>
  <c r="P51" i="12"/>
  <c r="P50" i="12"/>
  <c r="P49" i="12"/>
  <c r="P48" i="12"/>
  <c r="P26" i="12"/>
  <c r="P27" i="12"/>
  <c r="P28" i="12"/>
  <c r="P29" i="12"/>
  <c r="P20" i="12"/>
  <c r="P19" i="12"/>
  <c r="P18" i="12"/>
  <c r="P14" i="12"/>
  <c r="P11" i="12"/>
  <c r="G106" i="12"/>
  <c r="H106" i="12"/>
  <c r="I106" i="12"/>
  <c r="J106" i="12"/>
  <c r="K106" i="12"/>
  <c r="L106" i="12"/>
  <c r="M106" i="12"/>
  <c r="N106" i="12"/>
  <c r="O106" i="12"/>
  <c r="F106" i="12"/>
  <c r="G89" i="12"/>
  <c r="H89" i="12"/>
  <c r="I89" i="12"/>
  <c r="J89" i="12"/>
  <c r="K89" i="12"/>
  <c r="L89" i="12"/>
  <c r="M89" i="12"/>
  <c r="N89" i="12"/>
  <c r="O89" i="12"/>
  <c r="F89" i="12"/>
  <c r="G72" i="12"/>
  <c r="H72" i="12"/>
  <c r="I72" i="12"/>
  <c r="J72" i="12"/>
  <c r="K72" i="12"/>
  <c r="L72" i="12"/>
  <c r="M72" i="12"/>
  <c r="N72" i="12"/>
  <c r="O72" i="12"/>
  <c r="F72" i="12"/>
  <c r="G55" i="12"/>
  <c r="H55" i="12"/>
  <c r="I55" i="12"/>
  <c r="J55" i="12"/>
  <c r="K55" i="12"/>
  <c r="L55" i="12"/>
  <c r="M55" i="12"/>
  <c r="N55" i="12"/>
  <c r="O55" i="12"/>
  <c r="F55" i="12"/>
  <c r="G38" i="12"/>
  <c r="H38" i="12"/>
  <c r="I38" i="12"/>
  <c r="J38" i="12"/>
  <c r="K38" i="12"/>
  <c r="L38" i="12"/>
  <c r="M38" i="12"/>
  <c r="N38" i="12"/>
  <c r="O38" i="12"/>
  <c r="F38" i="12"/>
  <c r="G22" i="12"/>
  <c r="H22" i="12"/>
  <c r="I22" i="12"/>
  <c r="J22" i="12"/>
  <c r="K22" i="12"/>
  <c r="L22" i="12"/>
  <c r="M22" i="12"/>
  <c r="N22" i="12"/>
  <c r="O22" i="12"/>
  <c r="F22" i="12"/>
  <c r="P21" i="12"/>
  <c r="P17" i="12"/>
  <c r="P16" i="12"/>
  <c r="P15" i="12"/>
  <c r="P13" i="12"/>
  <c r="P12" i="12"/>
  <c r="P10" i="12"/>
  <c r="P9" i="12"/>
  <c r="F108" i="12" l="1"/>
  <c r="H108" i="12"/>
  <c r="H324" i="12" s="1"/>
  <c r="E36" i="10" s="1"/>
  <c r="J108" i="12"/>
  <c r="J324" i="12" s="1"/>
  <c r="G36" i="10" s="1"/>
  <c r="I108" i="12"/>
  <c r="I324" i="12" s="1"/>
  <c r="F36" i="10" s="1"/>
  <c r="O108" i="12"/>
  <c r="O324" i="12" s="1"/>
  <c r="L36" i="10" s="1"/>
  <c r="G108" i="12"/>
  <c r="G324" i="12" s="1"/>
  <c r="D36" i="10" s="1"/>
  <c r="M108" i="12"/>
  <c r="M324" i="12" s="1"/>
  <c r="J36" i="10" s="1"/>
  <c r="L108" i="12"/>
  <c r="L324" i="12" s="1"/>
  <c r="I36" i="10" s="1"/>
  <c r="K108" i="12"/>
  <c r="K324" i="12" s="1"/>
  <c r="H36" i="10" s="1"/>
  <c r="N108" i="12"/>
  <c r="N324" i="12" s="1"/>
  <c r="K36" i="10" s="1"/>
  <c r="P22" i="12"/>
  <c r="F324" i="12" l="1"/>
  <c r="F109" i="12"/>
  <c r="M74" i="2"/>
  <c r="M76" i="2"/>
  <c r="M78" i="2"/>
  <c r="M8" i="2"/>
  <c r="M10" i="2"/>
  <c r="M12" i="2"/>
  <c r="M14" i="2"/>
  <c r="M16" i="2"/>
  <c r="M29" i="2"/>
  <c r="M31" i="2"/>
  <c r="M33" i="2"/>
  <c r="M35" i="2"/>
  <c r="M37" i="2"/>
  <c r="M20" i="2"/>
  <c r="M44" i="2"/>
  <c r="M46" i="2"/>
  <c r="M48" i="2"/>
  <c r="M50" i="2"/>
  <c r="M52" i="2"/>
  <c r="M59" i="2"/>
  <c r="M61" i="2"/>
  <c r="M63" i="2"/>
  <c r="M65" i="2"/>
  <c r="M67" i="2"/>
  <c r="P92" i="12"/>
  <c r="P30" i="12"/>
  <c r="P31" i="12"/>
  <c r="P32" i="12"/>
  <c r="P33" i="12"/>
  <c r="P34" i="12"/>
  <c r="P36" i="12"/>
  <c r="P37" i="12"/>
  <c r="P41" i="12"/>
  <c r="P42" i="12"/>
  <c r="P43" i="12"/>
  <c r="P44" i="12"/>
  <c r="P45" i="12"/>
  <c r="P46" i="12"/>
  <c r="P47" i="12"/>
  <c r="P53" i="12"/>
  <c r="P58" i="12"/>
  <c r="P59" i="12"/>
  <c r="P60" i="12"/>
  <c r="P61" i="12"/>
  <c r="P62" i="12"/>
  <c r="P63" i="12"/>
  <c r="P69" i="12"/>
  <c r="P70" i="12"/>
  <c r="P75" i="12"/>
  <c r="P76" i="12"/>
  <c r="P77" i="12"/>
  <c r="P78" i="12"/>
  <c r="P79" i="12"/>
  <c r="P85" i="12"/>
  <c r="P86" i="12"/>
  <c r="P87" i="12"/>
  <c r="P93" i="12"/>
  <c r="P94" i="12"/>
  <c r="P95" i="12"/>
  <c r="P96" i="12"/>
  <c r="P97" i="12"/>
  <c r="P103" i="12"/>
  <c r="P104" i="12"/>
  <c r="P25" i="12"/>
  <c r="G45" i="11"/>
  <c r="H45" i="11"/>
  <c r="I45" i="11"/>
  <c r="J45" i="11"/>
  <c r="K45" i="11"/>
  <c r="K58" i="11" s="1"/>
  <c r="K172" i="11" s="1"/>
  <c r="H35" i="10" s="1"/>
  <c r="L45" i="11"/>
  <c r="M45" i="11"/>
  <c r="N45" i="11"/>
  <c r="O45" i="11"/>
  <c r="O58" i="11" s="1"/>
  <c r="O172" i="11" s="1"/>
  <c r="L35" i="10" s="1"/>
  <c r="P40" i="11"/>
  <c r="P41" i="11"/>
  <c r="P42" i="11"/>
  <c r="P43" i="11"/>
  <c r="F45" i="11"/>
  <c r="P39" i="11"/>
  <c r="P20" i="11"/>
  <c r="P21" i="11"/>
  <c r="P22" i="11"/>
  <c r="P23" i="11"/>
  <c r="P24" i="11"/>
  <c r="P25" i="11"/>
  <c r="P26" i="11"/>
  <c r="P19" i="11"/>
  <c r="G55" i="11"/>
  <c r="H55" i="11"/>
  <c r="I55" i="11"/>
  <c r="J55" i="11"/>
  <c r="K55" i="11"/>
  <c r="L55" i="11"/>
  <c r="M55" i="11"/>
  <c r="N55" i="11"/>
  <c r="O55" i="11"/>
  <c r="F55" i="11"/>
  <c r="F56" i="11" s="1"/>
  <c r="P50" i="11"/>
  <c r="P51" i="11"/>
  <c r="P49" i="11"/>
  <c r="P30" i="11"/>
  <c r="P31" i="11"/>
  <c r="P32" i="11"/>
  <c r="P33" i="11"/>
  <c r="P34" i="11"/>
  <c r="P35" i="11"/>
  <c r="P36" i="11"/>
  <c r="P29" i="11"/>
  <c r="P10" i="11"/>
  <c r="P11" i="11"/>
  <c r="P12" i="11"/>
  <c r="P13" i="11"/>
  <c r="P14" i="11"/>
  <c r="P15" i="11"/>
  <c r="P16" i="11"/>
  <c r="F325" i="12" l="1"/>
  <c r="G325" i="12" s="1"/>
  <c r="H325" i="12" s="1"/>
  <c r="I325" i="12" s="1"/>
  <c r="J325" i="12" s="1"/>
  <c r="K325" i="12" s="1"/>
  <c r="L325" i="12" s="1"/>
  <c r="M325" i="12" s="1"/>
  <c r="N325" i="12" s="1"/>
  <c r="O325" i="12" s="1"/>
  <c r="C36" i="10"/>
  <c r="M36" i="10" s="1"/>
  <c r="P324" i="12"/>
  <c r="M39" i="2"/>
  <c r="M24" i="2"/>
  <c r="G58" i="11"/>
  <c r="G172" i="11" s="1"/>
  <c r="D35" i="10" s="1"/>
  <c r="N58" i="11"/>
  <c r="J58" i="11"/>
  <c r="M58" i="11"/>
  <c r="I58" i="11"/>
  <c r="F58" i="11"/>
  <c r="F172" i="11" s="1"/>
  <c r="L58" i="11"/>
  <c r="H58" i="11"/>
  <c r="M80" i="2"/>
  <c r="P106" i="12"/>
  <c r="P38" i="12"/>
  <c r="P89" i="12"/>
  <c r="P72" i="12"/>
  <c r="P55" i="12"/>
  <c r="L37" i="10"/>
  <c r="H37" i="10"/>
  <c r="D37" i="10"/>
  <c r="P45" i="11"/>
  <c r="B64" i="10"/>
  <c r="M69" i="2"/>
  <c r="M54" i="2"/>
  <c r="G109" i="12"/>
  <c r="H109" i="12" s="1"/>
  <c r="I109" i="12" s="1"/>
  <c r="J109" i="12" s="1"/>
  <c r="K109" i="12" s="1"/>
  <c r="L109" i="12" s="1"/>
  <c r="M109" i="12" s="1"/>
  <c r="N109" i="12" s="1"/>
  <c r="P55" i="11"/>
  <c r="F46" i="11"/>
  <c r="G46" i="11" s="1"/>
  <c r="H46" i="11" s="1"/>
  <c r="I46" i="11" s="1"/>
  <c r="J46" i="11" s="1"/>
  <c r="K46" i="11" s="1"/>
  <c r="L46" i="11" s="1"/>
  <c r="M46" i="11" s="1"/>
  <c r="N46" i="11" s="1"/>
  <c r="O46" i="11" s="1"/>
  <c r="G56" i="11"/>
  <c r="H56" i="11" s="1"/>
  <c r="I56" i="11" s="1"/>
  <c r="J56" i="11" s="1"/>
  <c r="K56" i="11" s="1"/>
  <c r="L56" i="11" s="1"/>
  <c r="M56" i="11" s="1"/>
  <c r="N56" i="11" s="1"/>
  <c r="O56" i="11" s="1"/>
  <c r="C35" i="10" l="1"/>
  <c r="G173" i="11"/>
  <c r="F173" i="11"/>
  <c r="N172" i="11"/>
  <c r="K35" i="10" s="1"/>
  <c r="K37" i="10" s="1"/>
  <c r="H172" i="11"/>
  <c r="E35" i="10" s="1"/>
  <c r="M172" i="11"/>
  <c r="J35" i="10" s="1"/>
  <c r="J37" i="10" s="1"/>
  <c r="I172" i="11"/>
  <c r="F35" i="10" s="1"/>
  <c r="F37" i="10" s="1"/>
  <c r="L172" i="11"/>
  <c r="I35" i="10" s="1"/>
  <c r="I37" i="10" s="1"/>
  <c r="J172" i="11"/>
  <c r="G35" i="10" s="1"/>
  <c r="G37" i="10" s="1"/>
  <c r="M83" i="2"/>
  <c r="L27" i="10" s="1"/>
  <c r="C37" i="10"/>
  <c r="P108" i="12"/>
  <c r="O109" i="12"/>
  <c r="M35" i="10" l="1"/>
  <c r="M37" i="10" s="1"/>
  <c r="P172" i="11"/>
  <c r="H173" i="11"/>
  <c r="I173" i="11"/>
  <c r="L173" i="11"/>
  <c r="N173" i="11"/>
  <c r="M173" i="11"/>
  <c r="K173" i="11"/>
  <c r="E37" i="10"/>
  <c r="M38" i="10" s="1"/>
  <c r="J173" i="11"/>
  <c r="O173" i="11"/>
  <c r="P58" i="11"/>
  <c r="F59" i="11"/>
  <c r="L59" i="11"/>
  <c r="O59" i="11"/>
  <c r="N59" i="11"/>
  <c r="K59" i="11"/>
  <c r="M59" i="11"/>
  <c r="J59" i="11"/>
  <c r="H59" i="11"/>
  <c r="I59" i="11"/>
  <c r="G59" i="11"/>
</calcChain>
</file>

<file path=xl/comments1.xml><?xml version="1.0" encoding="utf-8"?>
<comments xmlns="http://schemas.openxmlformats.org/spreadsheetml/2006/main">
  <authors>
    <author>Tekijä</author>
  </authors>
  <commentList>
    <comment ref="B8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Prototyyppien teko
- Idean testaus ja jatkojalostus
- Toiminnan muutosten tunnistaminen
- Hankesuunnittelu
- Kustannus-hyötyarvioiden tekeminen
- Kilpailutus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Suunnittelu
- Konseptointi
- Toimintamallien ja prosessien määrittely
- Organisaatio- ja osaamismuutosten määrittely
- Vaatimusmäärittely
- Prototypointi
- Kilpailutus
- Hanke- ja muutosjohtaminen</t>
        </r>
      </text>
    </comment>
    <comment ref="B40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Datakonversiot ja migraatiot
- Testaus
- Dokumentointi
- Laitteet ja asennukset
- Lisenssit / käyttömaksut
- Palveluiden ja palvelumallin toteutus
- Toiminnan ja prosessien kehittäminen
- Organisaation ja osaamisen kehittäminen
- Hanke- ja muutosjohtaminen
</t>
        </r>
      </text>
    </comment>
    <comment ref="B57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Dataan liittyvä työ (esim. siirtäminen, konvertointi)
- Testaus
- Dokumentointi
- Laitteet ja asennukset
- Lisenssit / käyttömaksut
- Palveluiden ja palvelumallin käyttöönotto
- Toimintamallien ja prosessien käyttöönotto
- Organisaatio- ja roolimuutosten toteuttaminen
- Osaamisten varmistaminen
- Hanke- ja muutosjohtaminen
</t>
        </r>
      </text>
    </comment>
    <comment ref="B74" authorId="0" shapeId="0">
      <text>
        <r>
          <rPr>
            <sz val="9"/>
            <color indexed="81"/>
            <rFont val="Tahoma"/>
            <family val="2"/>
          </rPr>
          <t>Huomioi muun muassa:
- Kilpailutus
- Laitteet
- Lisenssit / käyttömaksut
- Ylläpito
- Päivitykset ja lisäkehitys
- Tukipalvelut (HelpDesk)
- Koulutus, osaamisen ylläpito</t>
        </r>
      </text>
    </comment>
    <comment ref="B91" authorId="0" shapeId="0">
      <text>
        <r>
          <rPr>
            <sz val="9"/>
            <color indexed="81"/>
            <rFont val="Tahoma"/>
            <family val="2"/>
          </rPr>
          <t>Huomioi muun muassa:
- Alasajo
- Arkistointi
- Muutoshallinta</t>
        </r>
      </text>
    </comment>
    <comment ref="B114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Prototyyppien teko
- Idean testaus ja jatkojalostus
- Toiminnan muutosten tunnistaminen
- Hankesuunnittelu
- Kustannus-hyötyarvioiden tekeminen
- Kilpailutus</t>
        </r>
      </text>
    </comment>
    <comment ref="B130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Suunnittelu
- Konseptointi
- Toimintamallien ja prosessien määrittely
- Organisaatio- ja osaamismuutosten määrittely
- Vaatimusmäärittely
- Prototypointi
- Kilpailutus
- Hanke- ja muutosjohtaminen</t>
        </r>
      </text>
    </comment>
    <comment ref="B146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Datakonversiot ja migraatiot
- Testaus
- Dokumentointi
- Laitteet ja asennukset
- Lisenssit / käyttömaksut
- Palveluiden ja palvelumallin toteutus
- Toiminnan ja prosessien kehittäminen
- Organisaation ja osaamisen kehittäminen
- Hanke- ja muutosjohtaminen
</t>
        </r>
      </text>
    </comment>
    <comment ref="B163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Dataan liittyvä työ (esim. siirtäminen, konvertointi)
- Testaus
- Dokumentointi
- Laitteet ja asennukset
- Lisenssit / käyttömaksut
- Palveluiden ja palvelumallin käyttöönotto
- Toimintamallien ja prosessien käyttöönotto
- Organisaatio- ja roolimuutosten toteuttaminen
- Osaamisten varmistaminen
- Hanke- ja muutosjohtaminen
</t>
        </r>
      </text>
    </comment>
    <comment ref="B180" authorId="0" shapeId="0">
      <text>
        <r>
          <rPr>
            <sz val="9"/>
            <color indexed="81"/>
            <rFont val="Tahoma"/>
            <family val="2"/>
          </rPr>
          <t>Huomioi muun muassa:
- Kilpailutus
- Laitteet
- Lisenssit / käyttömaksut
- Ylläpito
- Päivitykset ja lisäkehitys
- Tukipalvelut (HelpDesk)
- Koulutus, osaamisen ylläpito</t>
        </r>
      </text>
    </comment>
    <comment ref="B197" authorId="0" shapeId="0">
      <text>
        <r>
          <rPr>
            <sz val="9"/>
            <color indexed="81"/>
            <rFont val="Tahoma"/>
            <family val="2"/>
          </rPr>
          <t>Huomioi muun muassa:
- Alasajo
- Arkistointi
- Muutoshallinta</t>
        </r>
      </text>
    </comment>
    <comment ref="B220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Prototyyppien teko
- Idean testaus ja jatkojalostus
- Toiminnan muutosten tunnistaminen
- Hankesuunnittelu
- Kustannus-hyötyarvioiden tekeminen
- Kilpailutus</t>
        </r>
      </text>
    </comment>
    <comment ref="B236" authorId="0" shapeId="0">
      <text>
        <r>
          <rPr>
            <sz val="9"/>
            <color indexed="81"/>
            <rFont val="Tahoma"/>
            <family val="2"/>
          </rPr>
          <t>Huomioi muun muassa:
- Tarvemäärittely
- Asiakastutkimus
- Suunnittelu
- Konseptointi
- Toimintamallien ja prosessien määrittely
- Organisaatio- ja osaamismuutosten määrittely
- Vaatimusmäärittely
- Prototypointi
- Kilpailutus
- Hanke- ja muutosjohtaminen</t>
        </r>
      </text>
    </comment>
    <comment ref="B252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Datakonversiot ja migraatiot
- Testaus
- Dokumentointi
- Laitteet ja asennukset
- Lisenssit / käyttömaksut
- Palveluiden ja palvelumallin toteutus
- Toiminnan ja prosessien kehittäminen
- Organisaation ja osaamisen kehittäminen
- Hanke- ja muutosjohtaminen
</t>
        </r>
      </text>
    </comment>
    <comment ref="B269" authorId="0" shapeId="0">
      <text>
        <r>
          <rPr>
            <sz val="9"/>
            <color indexed="81"/>
            <rFont val="Tahoma"/>
            <family val="2"/>
          </rPr>
          <t xml:space="preserve">Huomioi muun muassa:
- Kilpailutus
- Määrittely
- Sovelluskehitys
- Integraatiot
- Dataan liittyvä työ (esim. siirtäminen, konvertointi)
- Testaus
- Dokumentointi
- Laitteet ja asennukset
- Lisenssit / käyttömaksut
- Palveluiden ja palvelumallin käyttöönotto
- Toimintamallien ja prosessien käyttöönotto
- Organisaatio- ja roolimuutosten toteuttaminen
- Osaamisten varmistaminen
- Hanke- ja muutosjohtaminen
</t>
        </r>
      </text>
    </comment>
    <comment ref="B286" authorId="0" shapeId="0">
      <text>
        <r>
          <rPr>
            <sz val="9"/>
            <color indexed="81"/>
            <rFont val="Tahoma"/>
            <family val="2"/>
          </rPr>
          <t>Huomioi muun muassa:
- Kilpailutus
- Laitteet
- Lisenssit / käyttömaksut
- Ylläpito
- Päivitykset ja lisäkehitys
- Tukipalvelut (HelpDesk)
- Koulutus, osaamisen ylläpito</t>
        </r>
      </text>
    </comment>
    <comment ref="B303" authorId="0" shapeId="0">
      <text>
        <r>
          <rPr>
            <sz val="9"/>
            <color indexed="81"/>
            <rFont val="Tahoma"/>
            <family val="2"/>
          </rPr>
          <t>Huomioi muun muassa:
- Alasajo
- Arkistointi
- Muutoshallinta</t>
        </r>
      </text>
    </comment>
  </commentList>
</comments>
</file>

<file path=xl/sharedStrings.xml><?xml version="1.0" encoding="utf-8"?>
<sst xmlns="http://schemas.openxmlformats.org/spreadsheetml/2006/main" count="696" uniqueCount="268">
  <si>
    <t>Digitalisaatiohankkeiden arviointimalli</t>
  </si>
  <si>
    <t>Lupaprosessien sujuvoittaminen</t>
  </si>
  <si>
    <t>Innovaatio- ja palvelualustat</t>
  </si>
  <si>
    <t>Kokeilukulttuuri</t>
  </si>
  <si>
    <t>Teollinen internet</t>
  </si>
  <si>
    <t>Innovatiiviset hankinnat</t>
  </si>
  <si>
    <t>Digitaalisen syrjäytymisen ehkäiseminen</t>
  </si>
  <si>
    <t>Parantaa henkilöstön työtyytyväisyyttä</t>
  </si>
  <si>
    <t>Talous</t>
  </si>
  <si>
    <t>Riskit</t>
  </si>
  <si>
    <t>Teknologinen toteutettavuus</t>
  </si>
  <si>
    <t>Riippuvuudet ja sidonnaisuudet</t>
  </si>
  <si>
    <t>Versiohistoria</t>
  </si>
  <si>
    <t>Versio</t>
  </si>
  <si>
    <t>Päiväys</t>
  </si>
  <si>
    <t>Laatija</t>
  </si>
  <si>
    <t>Muutoksen kuvaus</t>
  </si>
  <si>
    <t>Ohjeet</t>
  </si>
  <si>
    <t>Hankkeen perustiedot</t>
  </si>
  <si>
    <t>Hyödyn kuvaus</t>
  </si>
  <si>
    <t>Projektipäällikkö</t>
  </si>
  <si>
    <t>Arvioinnin ajankohta ja toteutustapa</t>
  </si>
  <si>
    <t>Hankkeen projektipäällikkö</t>
  </si>
  <si>
    <t>Lyhyt kuvaus hankkeen tilanteesta arviointihetkellä</t>
  </si>
  <si>
    <t>Päätöksenteon ja demokratian parantuminen</t>
  </si>
  <si>
    <t>Palveluiden parantuminen</t>
  </si>
  <si>
    <t>Hallinnollisen taakan keventyminen</t>
  </si>
  <si>
    <t>Tuottavuuden parantuminen</t>
  </si>
  <si>
    <t>Laadun parantuminen</t>
  </si>
  <si>
    <t>Poikkihallinnollisuuden parantuminen</t>
  </si>
  <si>
    <t>Miten hanke edistää palvelujen ja prosessien laadun parantumista (esim. virheiden vähentyminen, seurattavuuden ja ohjattavuuden parantuminen)?</t>
  </si>
  <si>
    <t>Uusien palvelujen mahdollistaminen</t>
  </si>
  <si>
    <t>Miten hanke edistää poikkihallinnollisuutta ja läpinäkyvyyttä tai edistää hallinnon prosessien yhteensovittamista?</t>
  </si>
  <si>
    <t>Skaalautuvuus</t>
  </si>
  <si>
    <t>Nopeus</t>
  </si>
  <si>
    <t>Todennäköisyys</t>
  </si>
  <si>
    <t>Omistajuus</t>
  </si>
  <si>
    <t>Hankesuunnitelma</t>
  </si>
  <si>
    <t>Laadulliset hyödyt</t>
  </si>
  <si>
    <t>Toteutus</t>
  </si>
  <si>
    <t>Merkittävyys</t>
  </si>
  <si>
    <t>Ekosysteemisyys</t>
  </si>
  <si>
    <t>Henkilöstö</t>
  </si>
  <si>
    <t>KESKENERÄINEN SUUNNITTELULUONNOS</t>
  </si>
  <si>
    <t>Työtyytyväisyys</t>
  </si>
  <si>
    <t>Miten hanke edistää tuottavuuden parantumista (esim. prosessien tehostuminen tai automatisointi, tuotantoajan lyhentyminen, henkilöstön aikaansaannoskyky)?</t>
  </si>
  <si>
    <t>Osaaminen</t>
  </si>
  <si>
    <t>Miten hanke edistää henkilöstön osaamisen kehittymistä?</t>
  </si>
  <si>
    <t>Hyöty</t>
  </si>
  <si>
    <t>Miten hanke keventää asiakkaan hallinnollista taakkaa (esim. vähentää ajankäyttöä asioinnissa tai poistaa kokonaan turhaa asiointia)?</t>
  </si>
  <si>
    <t>Miten hanke vähentää asiakkaan palvelujen hankkimiseen liittyviä kustannuksia tai mahdollistaa asiakkaalle uutta liiketoimintaa?</t>
  </si>
  <si>
    <t>Miten hanke parantaa palveluita asiakkaan näkökulmasta (esim. nopeuttaa vasteaikoja, parantaa luotettavuutta, parantaa asiakaskokemusta ja lisää helppoutta, parantaa monikanavaisuutta, helpottaa saatavuutta ja asiointia ajasta ja paikasta riippumatta, edistää yhden luukun asiointia)?</t>
  </si>
  <si>
    <t>Miten hanke mahdollistaa uusien palveluiden ja prosessien luomisen tai nykyisen palveluiden tarjoamisen kokonaan uudella tavalla?</t>
  </si>
  <si>
    <t>Miten hanke parantaa asiakkaan vaikutusmahdollisuuksia päätöksentekoon, parantaa palvelujen tasavertaisuutta tai parantaa läpinäkyvyyttä ja tiedonsaantia asiakkaille?</t>
  </si>
  <si>
    <t>Miten hanke edistää ekosysteemistä lähestymistapaa, jossa eri toimijat (esim. yritykset, tutkimuslaitokset) hyötyvät toisistaan verkostossa?</t>
  </si>
  <si>
    <t>Miten hyvin hanke hyötyntää uusia digitaalisia teknologioita (esim. robotiikka, tekoäly, analytiikka, big data, pilvipalvelut, esineiden internet, virtuaali- ja lisätty todellisuus, lohkoketju)?</t>
  </si>
  <si>
    <t>Miten hanke edistää julkisen hallinnon yhteisten tietovarantojen luomista tai laadun parantamista sekä tietojen vaihtoa eri organisaatioiden välillä?</t>
  </si>
  <si>
    <t>Miten hanke edistää henkilöstön työtyytyväisyyttä ja työn mielekkyyden parantumista?</t>
  </si>
  <si>
    <t>Hankkeen nimi ja mahdollinen lyhenne</t>
  </si>
  <si>
    <t>Hankkeesta vastaava virasto- tai muu organisaatio sekä vastuuhenkilö</t>
  </si>
  <si>
    <t>Lyhyt kuvaus hankkeen kohteesta</t>
  </si>
  <si>
    <t>Lyhyt kuvaus hankkeen tarkoituksesta: mihin hanke liittyy; miksi hanke on tarpeellinen; mitkä ovat hankkeen keskeiset tavoitteet</t>
  </si>
  <si>
    <t>Aikataulu</t>
  </si>
  <si>
    <t>Asiakaslähtöisyys</t>
  </si>
  <si>
    <t>Toimintatapojen muutos</t>
  </si>
  <si>
    <t>Miten hanke edistää uudenlaisia toimintatapoja ja prosesseja (esim. ei vain sähköistämistä)?</t>
  </si>
  <si>
    <t>Yhteenveto</t>
  </si>
  <si>
    <t>Yhteensä</t>
  </si>
  <si>
    <t>Säästöt substanssitoiminnassa</t>
  </si>
  <si>
    <t>Henkilöstö/työaikasäästöt</t>
  </si>
  <si>
    <t>Säästöt ostopalveluissa</t>
  </si>
  <si>
    <t>Materiaalikustannussäästöt</t>
  </si>
  <si>
    <t>Laitesäästöt</t>
  </si>
  <si>
    <t>Lisenssisäästöt</t>
  </si>
  <si>
    <t>Lisääntyneet tuotot</t>
  </si>
  <si>
    <t>&lt;Muu säästö&gt;</t>
  </si>
  <si>
    <t>&lt;Muu tuotto&gt;</t>
  </si>
  <si>
    <t>Säästöt ICT-toiminnassa</t>
  </si>
  <si>
    <t>Kustannukset</t>
  </si>
  <si>
    <t>Suunnittelu</t>
  </si>
  <si>
    <t>Käyttöönotto</t>
  </si>
  <si>
    <t>Käyttö</t>
  </si>
  <si>
    <t>Purku</t>
  </si>
  <si>
    <t>Hyödyn toteutuminen</t>
  </si>
  <si>
    <t>Toden-näköisyys</t>
  </si>
  <si>
    <t>Säästöt yhteensä</t>
  </si>
  <si>
    <t>Säästöt yhteensä (kumul.)</t>
  </si>
  <si>
    <t>Lisääntyneet tuotot yhteensä</t>
  </si>
  <si>
    <t>Lisääntyneet tuotot yhteensä (kumul.)</t>
  </si>
  <si>
    <t>Vuosi</t>
  </si>
  <si>
    <t>Muut säästöt</t>
  </si>
  <si>
    <t>Säästöt ja lisääntyneet tuotot yhteensä</t>
  </si>
  <si>
    <t>Säästöt ja lisääntyneet tuotot yhteensä (kumul.)</t>
  </si>
  <si>
    <t>Kustannukset yhteensä</t>
  </si>
  <si>
    <t>Kustannukset yhteensä (kumul.)</t>
  </si>
  <si>
    <t>&lt;Muu kustannus&gt;</t>
  </si>
  <si>
    <t>Riskiin varautuminen</t>
  </si>
  <si>
    <t>Riski</t>
  </si>
  <si>
    <t>Riskin kuvaus</t>
  </si>
  <si>
    <t>Riskin arviointi</t>
  </si>
  <si>
    <t>Hyödyn arviointi</t>
  </si>
  <si>
    <t>Hyödyn mittari(t)</t>
  </si>
  <si>
    <t>Hanke on erittäin monimutkainen.</t>
  </si>
  <si>
    <t>Hankkeen toteutuksen aikataulu on erittäin kireä tai epärealistinen.</t>
  </si>
  <si>
    <t>Hanke on teknologisesti vaikea ja monimutkainen toteuttaa.</t>
  </si>
  <si>
    <t>Hankkeelle ei ole varattu riittäviä taloudellisia resursseja.</t>
  </si>
  <si>
    <t>Kompleksisuus</t>
  </si>
  <si>
    <t>Muutosvalmius ja -hallinta</t>
  </si>
  <si>
    <t>Riskin suuruus</t>
  </si>
  <si>
    <t>Riskien suuruus yhteensä</t>
  </si>
  <si>
    <t>Hyödyn suuruus</t>
  </si>
  <si>
    <t>Hyötyjen suuruus yhteensä</t>
  </si>
  <si>
    <t>Hyötyjen keskiarvo</t>
  </si>
  <si>
    <t>Uusien ratkaisujen mahdollistaminen</t>
  </si>
  <si>
    <t>Miten hanke mahdollistaa uudenlaisia teknologisia ratkaisuja (esim. alustat uusille palveluille)?</t>
  </si>
  <si>
    <t>Yhteiskäyttöisyyden parantaminen</t>
  </si>
  <si>
    <t>Tietoturvallisuuden ja varautumisen parantaminen</t>
  </si>
  <si>
    <t>Uusien teknologioiden hyödyntäminen</t>
  </si>
  <si>
    <t>Miten hanke edistää tietoturvallisuutta ja varautumista (palvelu myös häiriötilanteissa)?</t>
  </si>
  <si>
    <t>Päällekkäisten ratkaisujen vähentäminen</t>
  </si>
  <si>
    <t>Hanke</t>
  </si>
  <si>
    <t>Toteutustapa</t>
  </si>
  <si>
    <t>Teknologia</t>
  </si>
  <si>
    <t>Resurssit ja osaaminen</t>
  </si>
  <si>
    <t>Säästöt ja lisääntyneet tuotot</t>
  </si>
  <si>
    <t>Hyötyjen osuus maksimihyödyistä:</t>
  </si>
  <si>
    <t>Riskien lukumäärä merkittävyyden ja todennäköisyyden mukaan</t>
  </si>
  <si>
    <t>Riskien määrä maksimiriskeistä</t>
  </si>
  <si>
    <t>Esiselvitys</t>
  </si>
  <si>
    <t>Oma henkilötyö, substanssi</t>
  </si>
  <si>
    <t>Oma henkilötyö, ICT</t>
  </si>
  <si>
    <t>Rekrytointi</t>
  </si>
  <si>
    <t>Koulutus</t>
  </si>
  <si>
    <t>Oma henkilötyö, muu</t>
  </si>
  <si>
    <t>Ostopalvelut, substanssi</t>
  </si>
  <si>
    <t>Ostopalvelut, ICT</t>
  </si>
  <si>
    <t>Ostopalvelut, muu</t>
  </si>
  <si>
    <t>Kuvaus/perustelu</t>
  </si>
  <si>
    <t>ICT-kustannukset</t>
  </si>
  <si>
    <t>Nettonykyarvo</t>
  </si>
  <si>
    <t>Diskonttokorko:</t>
  </si>
  <si>
    <t>Johdanto</t>
  </si>
  <si>
    <t>Lomakkeen täyttäminen</t>
  </si>
  <si>
    <t>Investointirahoitusta hakeva taho täyttää hankkeen tiedot tämän arviointikehikon sisältämille lomakkeille. Arviointikehikko koostuu viidestä täytettävästä lomakkeesta.</t>
  </si>
  <si>
    <t>1. Perustiedot</t>
  </si>
  <si>
    <t>2. Laadulliset hyödyt</t>
  </si>
  <si>
    <t>Kuvaa lomakkeelle sinisiin kenttiin hankkeen perustiedot lyhyesti.</t>
  </si>
  <si>
    <t>Huom. Kaikki hankkeet eivät välttämättä tuota kaikkia tässä lomakkeessa kuvattuja hyötyjä - jätä tässä tapauksessa kyseisen rivin kohdalla kaikki täytettävät kohdat tyhjäksi.</t>
  </si>
  <si>
    <t>Tällä arviointikehikolla arvioidaan merkittävien digitalisaatiohankkeiden elinkaaren aikana syntyviä hyötyjä ja kustannuksia, joita käytetään perusteena hankkeen investointirahoituspäätöksen tekemisessä.</t>
  </si>
  <si>
    <t>Arviointikehikko on tarkoitettu hankkeille, jotka täyttävät seuraavat kriteerit:</t>
  </si>
  <si>
    <t>- …</t>
  </si>
  <si>
    <t>Säästö/tuotto</t>
  </si>
  <si>
    <t>Kuvaa säästön/tuoton euromääräinen suuruus</t>
  </si>
  <si>
    <t>Kuvaa, miten säästö/tuotto konkreettisesti syntyy</t>
  </si>
  <si>
    <t>Kuvaa, mistä säästöstä/tuotosta on kysymys</t>
  </si>
  <si>
    <t>4. Kustannukset</t>
  </si>
  <si>
    <t>Kuvaa elinkaarikustannukset</t>
  </si>
  <si>
    <t>Kuvaa, miten kustannus konkreettiseesti syntyy?</t>
  </si>
  <si>
    <t>Kuvaa kustannuksen euromääräinen suuruus</t>
  </si>
  <si>
    <t>Kustannus</t>
  </si>
  <si>
    <r>
      <t xml:space="preserve">Kuvaa sarakkeen </t>
    </r>
    <r>
      <rPr>
        <b/>
        <sz val="10"/>
        <color theme="1"/>
        <rFont val="Arial"/>
        <family val="2"/>
        <scheme val="minor"/>
      </rPr>
      <t>Kustannus</t>
    </r>
    <r>
      <rPr>
        <sz val="10"/>
        <color theme="1"/>
        <rFont val="Arial"/>
        <family val="2"/>
        <scheme val="minor"/>
      </rPr>
      <t xml:space="preserve"> riveille, mistä kustannuksesta on kysymys. Muokkaa tarvittaessa esitäytettyjä rivejä. Kuvaa sarakeen </t>
    </r>
    <r>
      <rPr>
        <b/>
        <sz val="10"/>
        <color theme="1"/>
        <rFont val="Arial"/>
        <family val="2"/>
        <scheme val="minor"/>
      </rPr>
      <t>Kuvaus/perustelu</t>
    </r>
    <r>
      <rPr>
        <sz val="10"/>
        <color theme="1"/>
        <rFont val="Arial"/>
        <family val="2"/>
        <scheme val="minor"/>
      </rPr>
      <t xml:space="preserve"> riveille, miten kustannus konkreettisesti syntyy.</t>
    </r>
  </si>
  <si>
    <r>
      <t xml:space="preserve">Kuvaa sarakkeen </t>
    </r>
    <r>
      <rPr>
        <b/>
        <sz val="10"/>
        <color theme="1"/>
        <rFont val="Arial"/>
        <family val="2"/>
        <scheme val="minor"/>
      </rPr>
      <t>Säästö/tuotto</t>
    </r>
    <r>
      <rPr>
        <sz val="10"/>
        <color theme="1"/>
        <rFont val="Arial"/>
        <family val="2"/>
        <scheme val="minor"/>
      </rPr>
      <t xml:space="preserve"> riveille, mistä säästöstä/tai tuotosta on kysymys. Muokkaa tarvittaessa esitäytettyjä rivejä. Kuvaa sarakeen </t>
    </r>
    <r>
      <rPr>
        <b/>
        <sz val="10"/>
        <color theme="1"/>
        <rFont val="Arial"/>
        <family val="2"/>
        <scheme val="minor"/>
      </rPr>
      <t>Kuvaus/perustelu</t>
    </r>
    <r>
      <rPr>
        <sz val="10"/>
        <color theme="1"/>
        <rFont val="Arial"/>
        <family val="2"/>
        <scheme val="minor"/>
      </rPr>
      <t xml:space="preserve"> riveille, miten säästö/tuotto konkreettisesti syntyy.</t>
    </r>
  </si>
  <si>
    <t>Erittele hankkeen tuottamat kustannukset koko sen elinkaaren ajalta (tarkastelujakson kuitenkin ollessa korkeintaan 10 vuotta).</t>
  </si>
  <si>
    <t>Erittele hankkeen tuottamat säästöt ja lisääntyneet hyödyt koko sen elinkaaren ajalta (tarkastelujakson kuitenkin ollessa korkeintaan 10 vuotta).</t>
  </si>
  <si>
    <r>
      <t xml:space="preserve">Kuvaa sarakkeiden </t>
    </r>
    <r>
      <rPr>
        <b/>
        <sz val="10"/>
        <color theme="1"/>
        <rFont val="Arial"/>
        <family val="2"/>
        <scheme val="minor"/>
      </rPr>
      <t>Vuosi 1-10</t>
    </r>
    <r>
      <rPr>
        <sz val="10"/>
        <color theme="1"/>
        <rFont val="Arial"/>
        <family val="2"/>
        <scheme val="minor"/>
      </rPr>
      <t xml:space="preserve"> soluihin kunkin säästön/tuoton euromääräinen suuruus vuositasolla.</t>
    </r>
  </si>
  <si>
    <r>
      <t xml:space="preserve">Kuvaa sarakkeiden </t>
    </r>
    <r>
      <rPr>
        <b/>
        <sz val="10"/>
        <color theme="1"/>
        <rFont val="Arial"/>
        <family val="2"/>
        <scheme val="minor"/>
      </rPr>
      <t>Vuosi 1-10</t>
    </r>
    <r>
      <rPr>
        <sz val="10"/>
        <color theme="1"/>
        <rFont val="Arial"/>
        <family val="2"/>
        <scheme val="minor"/>
      </rPr>
      <t xml:space="preserve"> soluihin kunkin kustannuksen euromääräinen suuruus vuositasolla.</t>
    </r>
  </si>
  <si>
    <r>
      <t xml:space="preserve">- </t>
    </r>
    <r>
      <rPr>
        <i/>
        <sz val="10"/>
        <color theme="1"/>
        <rFont val="Arial"/>
        <family val="2"/>
        <scheme val="minor"/>
      </rPr>
      <t>Päätetään myöhemmin</t>
    </r>
  </si>
  <si>
    <r>
      <t xml:space="preserve">Lomakkeella on kuvattu hankkeisiin mahdollisesti sisältyviä erilaisia riskejä. Kuvaa lomakkeelle sinisiin kenttiin sarakkeessa </t>
    </r>
    <r>
      <rPr>
        <b/>
        <sz val="10"/>
        <color theme="1"/>
        <rFont val="Arial"/>
        <family val="2"/>
        <scheme val="minor"/>
      </rPr>
      <t>Riskiin varautuminen</t>
    </r>
    <r>
      <rPr>
        <sz val="10"/>
        <color theme="1"/>
        <rFont val="Arial"/>
        <family val="2"/>
        <scheme val="minor"/>
      </rPr>
      <t>, miten tässä hankkeessa on varauduttu kuhunkin riskiin.</t>
    </r>
  </si>
  <si>
    <r>
      <t xml:space="preserve">Arvioi sarakkeessa </t>
    </r>
    <r>
      <rPr>
        <b/>
        <sz val="10"/>
        <color theme="1"/>
        <rFont val="Arial"/>
        <family val="2"/>
        <scheme val="minor"/>
      </rPr>
      <t>Hyödyn arviointi</t>
    </r>
    <r>
      <rPr>
        <sz val="10"/>
        <color theme="1"/>
        <rFont val="Arial"/>
        <family val="2"/>
        <scheme val="minor"/>
      </rPr>
      <t>, mikä on kuvatun hyödyn merkittävyys, toteutumisen nopeus ja toteutumisen todennäköisyys valitsemalla kullekin arvon väliltä 1-3. Arvojen tarkemman määritelmän saat aktivoimalla kyseisen solun.</t>
    </r>
  </si>
  <si>
    <r>
      <t xml:space="preserve">Arvioi sarakkeessa </t>
    </r>
    <r>
      <rPr>
        <b/>
        <sz val="10"/>
        <color theme="1"/>
        <rFont val="Arial"/>
        <family val="2"/>
        <scheme val="minor"/>
      </rPr>
      <t>Riskin arviointi</t>
    </r>
    <r>
      <rPr>
        <sz val="10"/>
        <color theme="1"/>
        <rFont val="Arial"/>
        <family val="2"/>
        <scheme val="minor"/>
      </rPr>
      <t>, mikä on kunkin kuvatun riskin merkittävyys ja toteutumisen todennäköisyys valitsemalla kummallekin arvon väliltä 1-3. Arvon tarkemman määritelmän saat aktivoimalla kyseisen solun.</t>
    </r>
  </si>
  <si>
    <t>Yritysten toimintaedellytysten parantuminen</t>
  </si>
  <si>
    <t>Miten hanke parantaa yritysten toimintaedellytyksiä?</t>
  </si>
  <si>
    <t>Miten hanke edistää kansalaisten hyvinvointia ja tukee asiakkaan eri elämäntapahtumia?</t>
  </si>
  <si>
    <t>Kansalaisten hyvinvoinnin edistäminen</t>
  </si>
  <si>
    <t>Hallinnon tehostuminen</t>
  </si>
  <si>
    <t>Säästöt tukitoiminnoista</t>
  </si>
  <si>
    <t>3. Euromääräiset hyödyt</t>
  </si>
  <si>
    <r>
      <t xml:space="preserve">Kuvaa lomakkeelle sinisiin kenttiin sarakkeessa </t>
    </r>
    <r>
      <rPr>
        <b/>
        <sz val="10"/>
        <color theme="1"/>
        <rFont val="Arial"/>
        <family val="2"/>
        <scheme val="minor"/>
      </rPr>
      <t>Hyödyn toteutuminen</t>
    </r>
    <r>
      <rPr>
        <sz val="10"/>
        <color theme="1"/>
        <rFont val="Arial"/>
        <family val="2"/>
        <scheme val="minor"/>
      </rPr>
      <t xml:space="preserve">, minkälaisia laadullisia hyötyjä hanke konkreettisesti tuottaa. Kuvaa lisäksi sarakkeen </t>
    </r>
    <r>
      <rPr>
        <b/>
        <sz val="10"/>
        <color theme="1"/>
        <rFont val="Arial"/>
        <family val="2"/>
        <scheme val="minor"/>
      </rPr>
      <t>Hyödyn mittarit</t>
    </r>
    <r>
      <rPr>
        <sz val="10"/>
        <color theme="1"/>
        <rFont val="Arial"/>
        <family val="2"/>
        <scheme val="minor"/>
      </rPr>
      <t xml:space="preserve"> kenttiin, miten kuvatun hyödyn toteutumista mitataan. </t>
    </r>
  </si>
  <si>
    <t>Kuvaa, miten hyödyn toteutumista mitataan</t>
  </si>
  <si>
    <t>Euromääräiset hyödyt</t>
  </si>
  <si>
    <t>Kassavirta</t>
  </si>
  <si>
    <t>Suurimmat riskit</t>
  </si>
  <si>
    <t>Suuruus</t>
  </si>
  <si>
    <t>Olemassa olevat palvelut/ratkaisut</t>
  </si>
  <si>
    <t>Yhteentoimivuus</t>
  </si>
  <si>
    <t>Teknologian jatkuvuus</t>
  </si>
  <si>
    <t>Hanke ei hyödynnä olemassa olevia palveluita tai ratkaisuita.</t>
  </si>
  <si>
    <t>Arkkitehtuuri</t>
  </si>
  <si>
    <t>Palveluntuottajat</t>
  </si>
  <si>
    <t>Hankkeen toteutukseen ja/tai ratkaisun ylläpitoon liittyviin palveluntuottajiin liittyy riskejä.</t>
  </si>
  <si>
    <t>Toteutusmallin soveltuvuus</t>
  </si>
  <si>
    <t>Hankkeen toteutusmalli ei sovellu hankkeeseen (esim. vesiputousmalli vs. ketterä kehitys, pilotoinnit).</t>
  </si>
  <si>
    <t>Hankkeessa ei osallisteta ja sitouteta asiakkaita kehittämiseen (esim. asiakastutkimus, yhteissuunnittelu, prototypointi asiakkaiden kanssa) tai ei ole huomioitu asiakastarpeita.</t>
  </si>
  <si>
    <t>Oikeudelliset riskit</t>
  </si>
  <si>
    <t>Hanke aiheuttaa oikeudellisia riskejä (perustuslaki, lainsäädäntömuutokset, tietosuoja).</t>
  </si>
  <si>
    <t>Imago</t>
  </si>
  <si>
    <t>Hanke voi vaikuttaa negatiivisesti siihen liittyvien tahojen imagoon.</t>
  </si>
  <si>
    <t>Hankkeelta puuttuu uskottava ja realistinen hankesuunnitelma.</t>
  </si>
  <si>
    <t>Hankkeelle ei ole varattu riittäviä resursseja ja osaamista (esim. substanssi, ICT, projektinjohto/organisointi) tai resursointi on epärealistinen.</t>
  </si>
  <si>
    <t>Hankkeelle varatuilla resursseilla ei ole riittävästi osaamista (esim. projektinjohto, ketterä kehitys, asiakaslähtöisyys, uudet teknologiat).</t>
  </si>
  <si>
    <t>Hankkeelta puutuu nimetty omistaja tai johtoa ja eri sidosryhmiä ei ole sitoutettu hankkeeseen.</t>
  </si>
  <si>
    <t>Hankkeen tavoitteet (mitä lopputuloksella saadaan aikaan) ovat epäselvät tai epärealistiset tai hankkeen laajuus ei ole selkeästi rajattu.</t>
  </si>
  <si>
    <t>Muut riskit</t>
  </si>
  <si>
    <t>Toimintaympäristö</t>
  </si>
  <si>
    <t>Hanke voi vaikuttaa negatiivisesti toimintaympäristöön tai ekosysteemiin.</t>
  </si>
  <si>
    <t>Hankkeessa hyödynnettävän teknologian jatkuvuus (elinkaari) on epävarma.</t>
  </si>
  <si>
    <t>Toiminta</t>
  </si>
  <si>
    <t>Euromääräisten hyötyjen toteutuminen</t>
  </si>
  <si>
    <t>Laadullisten hyötyjen toteutuminen</t>
  </si>
  <si>
    <t>Hyödyt</t>
  </si>
  <si>
    <t>Hankkeen toteutus tai onnistuminen riippuu merkittävästi muista hankkeista tai sidosryhmistä eikä tätä ole huomioitu.</t>
  </si>
  <si>
    <t>Hankkeen suunnitellut euromääräiset hyödyt eivät toteudu.</t>
  </si>
  <si>
    <t>Hankkeen suunnitellut laadulliset hyödyt eivät toteudu.</t>
  </si>
  <si>
    <t>Taloudelliset resurssit</t>
  </si>
  <si>
    <t>Hankilöresurssit</t>
  </si>
  <si>
    <t>Organisaation, asiakkaiden tai muiden liittyvien sidosryhmien muutosvalmius on heikko tai muutoksenhallinnan johtamista ei ole suunniteltu.</t>
  </si>
  <si>
    <t>Toiminnan muutos</t>
  </si>
  <si>
    <t>Hankeen aiheuttamiin toimintatapojen ja prosessien muutoksiin sisältyy riskejä.</t>
  </si>
  <si>
    <t>Hankkeessa toteutettava ratkaisu ei ole yhteensopiva olemassa olevien ratkaisujen kanssa.</t>
  </si>
  <si>
    <t>Kokonaisarkkitehtuurinmukaisuus</t>
  </si>
  <si>
    <t>Hankkeessa toteutettava ratkaisu ei ole julkisen hallinnon kokonaisarkkitehtuurin mukainen.</t>
  </si>
  <si>
    <t>Tieto</t>
  </si>
  <si>
    <t>Hankkeessa tarvittavan tiedon saatavuus tai laatu on heikko.</t>
  </si>
  <si>
    <t>Tavoitteet ja rajaus</t>
  </si>
  <si>
    <t>Rahalliset hyödyt asiakkaalle</t>
  </si>
  <si>
    <t>Hallinnon yhteinen tieto</t>
  </si>
  <si>
    <t>Tiedon hyödyntäminen</t>
  </si>
  <si>
    <t>Miten hanke edistää tiedon hyödyntämistä hallinnossa (esim. päätöksenteko, asiakaskokemuksen parantaminen, tietovarantojen hyödyntäminen, tiedon pyytäminen vain kerran)?</t>
  </si>
  <si>
    <t>Tiedon laatu</t>
  </si>
  <si>
    <t>Avoin tieto</t>
  </si>
  <si>
    <t>Miten hanke edistää tiedon avaamista tai avoimen tiedon parempaa käytettävyyttä?</t>
  </si>
  <si>
    <t>Teknologia ja arkkitehtuuri</t>
  </si>
  <si>
    <t>Miten hanke edistää yhteiskäyttöisyyttä ja on skaalattavissa usean toimijan käyttöön?</t>
  </si>
  <si>
    <t>Miten hanke vähentää päällekkäisiä teknologiaratkaisuja ja vahvistaa arkkitehtuuria?</t>
  </si>
  <si>
    <t>Miten hanke edistää henkilöstön työn mielekkäämpää sisältöä ja resurssien parempaa kohdistamista enemmän lisäarvoa tuottaviin tehtäviin?</t>
  </si>
  <si>
    <t>Työn mielekkyys</t>
  </si>
  <si>
    <t>Miten hanke edistää tiedon laadun ja luotettavuuden parantumista?</t>
  </si>
  <si>
    <t>Miten hanke edistää tietosuojaa ja kansalaisen tai organisaation oikeutta omiin tietoihin (omadata)?</t>
  </si>
  <si>
    <t>Omadata ja tietosuoja</t>
  </si>
  <si>
    <t>Asiakas- ja yhteiskunnallinen näkökulma</t>
  </si>
  <si>
    <t>Miten hanke tuo muita kuin yllä mainittuja yhteiskunnallisia hyötyjä (esim. kestävä kehitys)?</t>
  </si>
  <si>
    <t>Muut yhteiskunnalliset hyödyt</t>
  </si>
  <si>
    <t>Investointiryhmän huomiot</t>
  </si>
  <si>
    <t>Omistaja organisaatio</t>
  </si>
  <si>
    <t>&lt;Budjettitalouden piirissä oleva organisaatio&gt;</t>
  </si>
  <si>
    <t>Säästöt ja lisääntyneet tuotot yhteensä - kaikki organisaatiot</t>
  </si>
  <si>
    <t>Säästöt ja lisääntyneet tuotot yhteensä (kumul.) - kaikki organisaatiot</t>
  </si>
  <si>
    <t>Oma organisaatio</t>
  </si>
  <si>
    <t>Rahoitus</t>
  </si>
  <si>
    <t>Arvioinnin ajankohta ja toteutustapa (sisäinen itsearviointi/ulkoinen arviointi) sekä arvioijien nimet</t>
  </si>
  <si>
    <t>Liitteet</t>
  </si>
  <si>
    <t>Kuvaa, miten hyöty konkreettisesti toteutuu. Kuvaa hyödyn realisoitumiseen tarvittavat toimenpiteet ja vastuu hyödyn toteutumisesta. Mikäli hyöty ei ole relevantti, jätä koko rivi tyhjäksi.</t>
  </si>
  <si>
    <t>Nimi</t>
  </si>
  <si>
    <t>Omistaja</t>
  </si>
  <si>
    <t>Kohde</t>
  </si>
  <si>
    <t>Tausta ja tarkoitus sekä tavoitteet</t>
  </si>
  <si>
    <t>Hankkeen toteutuksen karkea aikataulu ja arvio valmistumisesta</t>
  </si>
  <si>
    <t>Tilanne arviointihetkellä</t>
  </si>
  <si>
    <t>Listaus ja kuvaus arviointilomakkeeseen mahdollisesti liittyvistä liitteistä</t>
  </si>
  <si>
    <t>Henkilöresurssit</t>
  </si>
  <si>
    <t>Hankkeen rahoitusrakenne sekä hankkeelle mahdollisesti anottavan investointirahoituksen määrä ja perustelut sen tarpeelle</t>
  </si>
  <si>
    <t>Muut hankkeet, joihin tämä hanke liittyy</t>
  </si>
  <si>
    <t>Liitännäiset hankkeet</t>
  </si>
  <si>
    <t>5. Riskit</t>
  </si>
  <si>
    <t>Hankkeen suunnitellut kustannukset uhkaavat ylittää budjetin.</t>
  </si>
  <si>
    <t>Hankkeen tulokset eivät ole monistettavissa, skaalattavissa tai jatkohyödynnettävissä.</t>
  </si>
  <si>
    <t>Riskin vaikutus</t>
  </si>
  <si>
    <t>Hyötyä ei ole todennettavissa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</si>
</sst>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\ &quot;€&quot;"/>
    <numFmt numFmtId="165" formatCode="#,##0.00_ ;\-#,##0.00\ "/>
    <numFmt numFmtId="166" formatCode="#,##0.00_ ;[Red]\-#,##0.00\ "/>
  </numFmts>
  <fonts count="23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b/>
      <i/>
      <sz val="9"/>
      <color theme="3"/>
      <name val="Arial"/>
      <family val="2"/>
      <scheme val="minor"/>
    </font>
    <font>
      <b/>
      <i/>
      <sz val="9"/>
      <color theme="1"/>
      <name val="Arial"/>
      <family val="2"/>
      <scheme val="minor"/>
    </font>
    <font>
      <b/>
      <sz val="12"/>
      <color theme="3"/>
      <name val="Arial"/>
      <family val="2"/>
      <scheme val="minor"/>
    </font>
    <font>
      <b/>
      <i/>
      <sz val="11"/>
      <color rgb="FFFF0000"/>
      <name val="Arial"/>
      <family val="2"/>
      <scheme val="minor"/>
    </font>
    <font>
      <sz val="10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i/>
      <sz val="9"/>
      <name val="Arial"/>
      <family val="2"/>
      <scheme val="minor"/>
    </font>
    <font>
      <b/>
      <sz val="9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indexed="81"/>
      <name val="Tahoma"/>
      <family val="2"/>
    </font>
    <font>
      <b/>
      <sz val="16"/>
      <color theme="4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5" fillId="0" borderId="0" xfId="0" applyFont="1"/>
    <xf numFmtId="49" fontId="3" fillId="0" borderId="0" xfId="0" applyNumberFormat="1" applyFont="1" applyAlignment="1">
      <alignment wrapText="1"/>
    </xf>
    <xf numFmtId="0" fontId="4" fillId="2" borderId="0" xfId="0" applyFont="1" applyFill="1"/>
    <xf numFmtId="49" fontId="3" fillId="0" borderId="0" xfId="0" applyNumberFormat="1" applyFont="1" applyAlignment="1">
      <alignment vertical="top" wrapText="1"/>
    </xf>
    <xf numFmtId="0" fontId="3" fillId="0" borderId="0" xfId="0" applyFont="1" applyFill="1"/>
    <xf numFmtId="0" fontId="5" fillId="3" borderId="0" xfId="0" applyFont="1" applyFill="1"/>
    <xf numFmtId="0" fontId="3" fillId="3" borderId="0" xfId="0" applyFont="1" applyFill="1"/>
    <xf numFmtId="0" fontId="5" fillId="0" borderId="0" xfId="0" applyFont="1" applyFill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3" fillId="4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wrapText="1"/>
    </xf>
    <xf numFmtId="0" fontId="12" fillId="0" borderId="0" xfId="0" applyFont="1"/>
    <xf numFmtId="49" fontId="8" fillId="0" borderId="0" xfId="0" applyNumberFormat="1" applyFont="1" applyAlignment="1">
      <alignment vertical="top" wrapText="1"/>
    </xf>
    <xf numFmtId="0" fontId="11" fillId="0" borderId="0" xfId="0" applyFont="1"/>
    <xf numFmtId="0" fontId="13" fillId="2" borderId="0" xfId="0" applyFont="1" applyFill="1"/>
    <xf numFmtId="164" fontId="5" fillId="3" borderId="0" xfId="0" applyNumberFormat="1" applyFont="1" applyFill="1"/>
    <xf numFmtId="164" fontId="5" fillId="0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8" fillId="0" borderId="0" xfId="0" applyFont="1"/>
    <xf numFmtId="0" fontId="8" fillId="0" borderId="0" xfId="0" applyFont="1"/>
    <xf numFmtId="0" fontId="5" fillId="2" borderId="0" xfId="0" applyFont="1" applyFill="1"/>
    <xf numFmtId="0" fontId="5" fillId="5" borderId="0" xfId="0" applyFont="1" applyFill="1"/>
    <xf numFmtId="0" fontId="3" fillId="5" borderId="0" xfId="0" applyFont="1" applyFill="1"/>
    <xf numFmtId="0" fontId="5" fillId="7" borderId="0" xfId="0" applyFont="1" applyFill="1"/>
    <xf numFmtId="0" fontId="3" fillId="7" borderId="0" xfId="0" applyFont="1" applyFill="1"/>
    <xf numFmtId="49" fontId="7" fillId="4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7" fillId="3" borderId="0" xfId="0" applyFont="1" applyFill="1"/>
    <xf numFmtId="0" fontId="5" fillId="9" borderId="0" xfId="0" applyFont="1" applyFill="1"/>
    <xf numFmtId="0" fontId="3" fillId="9" borderId="0" xfId="0" applyFont="1" applyFill="1"/>
    <xf numFmtId="42" fontId="3" fillId="0" borderId="0" xfId="0" applyNumberFormat="1" applyFont="1"/>
    <xf numFmtId="42" fontId="5" fillId="0" borderId="0" xfId="0" applyNumberFormat="1" applyFont="1"/>
    <xf numFmtId="42" fontId="3" fillId="3" borderId="0" xfId="0" applyNumberFormat="1" applyFont="1" applyFill="1"/>
    <xf numFmtId="42" fontId="5" fillId="3" borderId="0" xfId="0" applyNumberFormat="1" applyFont="1" applyFill="1"/>
    <xf numFmtId="42" fontId="5" fillId="9" borderId="0" xfId="0" applyNumberFormat="1" applyFont="1" applyFill="1"/>
    <xf numFmtId="42" fontId="5" fillId="0" borderId="0" xfId="0" applyNumberFormat="1" applyFont="1" applyFill="1"/>
    <xf numFmtId="42" fontId="5" fillId="5" borderId="0" xfId="0" applyNumberFormat="1" applyFont="1" applyFill="1"/>
    <xf numFmtId="42" fontId="5" fillId="7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5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center" vertical="top" wrapText="1"/>
    </xf>
    <xf numFmtId="0" fontId="5" fillId="9" borderId="0" xfId="0" applyFont="1" applyFill="1" applyAlignment="1">
      <alignment vertical="top" wrapText="1"/>
    </xf>
    <xf numFmtId="0" fontId="10" fillId="9" borderId="0" xfId="0" applyFont="1" applyFill="1" applyAlignment="1">
      <alignment vertical="top" wrapText="1"/>
    </xf>
    <xf numFmtId="0" fontId="7" fillId="9" borderId="0" xfId="0" applyFont="1" applyFill="1" applyAlignment="1">
      <alignment vertical="top" wrapTex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vertical="top" wrapText="1"/>
    </xf>
    <xf numFmtId="0" fontId="5" fillId="9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19" fillId="5" borderId="0" xfId="0" applyFont="1" applyFill="1" applyAlignment="1">
      <alignment vertical="top" wrapText="1"/>
    </xf>
    <xf numFmtId="0" fontId="5" fillId="5" borderId="0" xfId="0" applyFont="1" applyFill="1" applyAlignment="1">
      <alignment horizontal="center" vertical="top" wrapText="1"/>
    </xf>
    <xf numFmtId="1" fontId="3" fillId="0" borderId="0" xfId="0" applyNumberFormat="1" applyFont="1" applyAlignment="1">
      <alignment horizontal="center" vertical="center" wrapText="1"/>
    </xf>
    <xf numFmtId="1" fontId="5" fillId="5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vertical="top" wrapText="1"/>
    </xf>
    <xf numFmtId="1" fontId="5" fillId="9" borderId="0" xfId="0" applyNumberFormat="1" applyFont="1" applyFill="1" applyAlignment="1">
      <alignment horizontal="center" vertical="center" wrapText="1"/>
    </xf>
    <xf numFmtId="1" fontId="5" fillId="5" borderId="0" xfId="0" applyNumberFormat="1" applyFont="1" applyFill="1" applyAlignment="1">
      <alignment horizontal="center" vertical="top" wrapText="1"/>
    </xf>
    <xf numFmtId="49" fontId="7" fillId="3" borderId="0" xfId="0" applyNumberFormat="1" applyFont="1" applyFill="1" applyBorder="1" applyAlignment="1">
      <alignment vertical="top" wrapText="1"/>
    </xf>
    <xf numFmtId="0" fontId="3" fillId="0" borderId="0" xfId="0" applyNumberFormat="1" applyFont="1" applyAlignment="1"/>
    <xf numFmtId="0" fontId="15" fillId="3" borderId="0" xfId="0" applyFont="1" applyFill="1"/>
    <xf numFmtId="0" fontId="6" fillId="3" borderId="0" xfId="0" applyFont="1" applyFill="1" applyAlignment="1">
      <alignment horizontal="left"/>
    </xf>
    <xf numFmtId="0" fontId="3" fillId="0" borderId="0" xfId="0" applyFont="1" applyAlignment="1">
      <alignment horizontal="right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9" fontId="20" fillId="0" borderId="1" xfId="1" applyFont="1" applyBorder="1" applyAlignment="1">
      <alignment horizontal="center" vertical="center"/>
    </xf>
    <xf numFmtId="9" fontId="3" fillId="0" borderId="0" xfId="0" applyNumberFormat="1" applyFont="1"/>
    <xf numFmtId="8" fontId="3" fillId="0" borderId="0" xfId="0" applyNumberFormat="1" applyFont="1"/>
    <xf numFmtId="9" fontId="18" fillId="4" borderId="1" xfId="0" applyNumberFormat="1" applyFont="1" applyFill="1" applyBorder="1"/>
    <xf numFmtId="6" fontId="3" fillId="5" borderId="0" xfId="0" applyNumberFormat="1" applyFont="1" applyFill="1"/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5" fillId="5" borderId="0" xfId="0" applyNumberFormat="1" applyFont="1" applyFill="1"/>
    <xf numFmtId="0" fontId="7" fillId="5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7" fillId="13" borderId="1" xfId="0" applyNumberFormat="1" applyFont="1" applyFill="1" applyBorder="1" applyAlignment="1">
      <alignment vertical="top" wrapText="1"/>
    </xf>
    <xf numFmtId="0" fontId="3" fillId="13" borderId="2" xfId="0" applyFont="1" applyFill="1" applyBorder="1" applyAlignment="1">
      <alignment horizontal="left" vertical="top"/>
    </xf>
    <xf numFmtId="0" fontId="3" fillId="13" borderId="3" xfId="0" applyFont="1" applyFill="1" applyBorder="1" applyAlignment="1">
      <alignment horizontal="left" vertical="top"/>
    </xf>
    <xf numFmtId="0" fontId="3" fillId="13" borderId="4" xfId="0" applyFont="1" applyFill="1" applyBorder="1" applyAlignment="1">
      <alignment horizontal="left" vertical="top"/>
    </xf>
    <xf numFmtId="49" fontId="3" fillId="13" borderId="1" xfId="0" applyNumberFormat="1" applyFont="1" applyFill="1" applyBorder="1" applyAlignment="1">
      <alignment vertical="top" wrapText="1"/>
    </xf>
    <xf numFmtId="49" fontId="4" fillId="2" borderId="0" xfId="0" applyNumberFormat="1" applyFont="1" applyFill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8" fillId="14" borderId="0" xfId="0" applyFont="1" applyFill="1"/>
    <xf numFmtId="0" fontId="5" fillId="14" borderId="0" xfId="0" applyFont="1" applyFill="1"/>
    <xf numFmtId="0" fontId="3" fillId="14" borderId="0" xfId="0" applyFont="1" applyFill="1"/>
    <xf numFmtId="0" fontId="8" fillId="14" borderId="0" xfId="0" applyFont="1" applyFill="1" applyAlignment="1">
      <alignment horizontal="left"/>
    </xf>
    <xf numFmtId="0" fontId="4" fillId="15" borderId="0" xfId="0" applyFont="1" applyFill="1"/>
    <xf numFmtId="0" fontId="13" fillId="15" borderId="0" xfId="0" applyFont="1" applyFill="1"/>
    <xf numFmtId="42" fontId="4" fillId="15" borderId="0" xfId="0" applyNumberFormat="1" applyFont="1" applyFill="1"/>
    <xf numFmtId="165" fontId="3" fillId="0" borderId="0" xfId="0" applyNumberFormat="1" applyFont="1"/>
    <xf numFmtId="166" fontId="3" fillId="0" borderId="0" xfId="0" applyNumberFormat="1" applyFont="1"/>
    <xf numFmtId="49" fontId="3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22" fillId="0" borderId="0" xfId="0" applyFont="1"/>
    <xf numFmtId="0" fontId="4" fillId="2" borderId="0" xfId="0" applyFont="1" applyFill="1" applyAlignment="1">
      <alignment horizontal="left" vertical="top" wrapText="1"/>
    </xf>
    <xf numFmtId="0" fontId="7" fillId="13" borderId="2" xfId="0" applyFont="1" applyFill="1" applyBorder="1" applyAlignment="1">
      <alignment horizontal="left" vertical="top"/>
    </xf>
    <xf numFmtId="0" fontId="7" fillId="13" borderId="3" xfId="0" applyFont="1" applyFill="1" applyBorder="1" applyAlignment="1">
      <alignment horizontal="left" vertical="top"/>
    </xf>
    <xf numFmtId="0" fontId="7" fillId="13" borderId="4" xfId="0" applyFont="1" applyFill="1" applyBorder="1" applyAlignment="1">
      <alignment horizontal="left" vertical="top"/>
    </xf>
    <xf numFmtId="0" fontId="3" fillId="13" borderId="2" xfId="0" applyFont="1" applyFill="1" applyBorder="1" applyAlignment="1">
      <alignment horizontal="left" vertical="top"/>
    </xf>
    <xf numFmtId="0" fontId="3" fillId="13" borderId="3" xfId="0" applyFont="1" applyFill="1" applyBorder="1" applyAlignment="1">
      <alignment horizontal="left" vertical="top"/>
    </xf>
    <xf numFmtId="0" fontId="3" fillId="13" borderId="4" xfId="0" applyFont="1" applyFill="1" applyBorder="1" applyAlignment="1">
      <alignment horizontal="left" vertical="top"/>
    </xf>
    <xf numFmtId="0" fontId="8" fillId="0" borderId="0" xfId="0" applyFont="1" applyAlignment="1">
      <alignment horizontal="left"/>
    </xf>
    <xf numFmtId="0" fontId="3" fillId="13" borderId="2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0" fontId="3" fillId="13" borderId="4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9" fontId="20" fillId="0" borderId="1" xfId="1" applyFont="1" applyBorder="1" applyAlignment="1">
      <alignment horizontal="center" vertic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Laadulliset 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Laadulliset hyödyt'!$B$8,'2. Laadulliset hyödyt'!$B$10,'2. Laadulliset hyödyt'!$B$12,'2. Laadulliset hyödyt'!$B$14,'2. Laadulliset hyödyt'!$B$16,'2. Laadulliset hyödyt'!$B$18,'2. Laadulliset hyödyt'!$B$20,'2. Laadulliset hyödyt'!$B$22,'2. Laadulliset hyödyt'!$B$29,'2. Laadulliset hyödyt'!$B$31,'2. Laadulliset hyödyt'!$B$33,'2. Laadulliset hyödyt'!$B$35,'2. Laadulliset hyödyt'!$B$37,'2. Laadulliset hyödyt'!$B$44,'2. Laadulliset hyödyt'!$B$46,'2. Laadulliset hyödyt'!$B$48,'2. Laadulliset hyödyt'!$B$50,'2. Laadulliset hyödyt'!$B$52,'2. Laadulliset hyödyt'!$B$59,'2. Laadulliset hyödyt'!$B$61,'2. Laadulliset hyödyt'!$B$63,'2. Laadulliset hyödyt'!$B$65,'2. Laadulliset hyödyt'!$B$67,'2. Laadulliset hyödyt'!$B$74,'2. Laadulliset hyödyt'!$B$76,'2. Laadulliset hyödyt'!$B$78)</c:f>
              <c:strCache>
                <c:ptCount val="26"/>
                <c:pt idx="0">
                  <c:v>Hallinnollisen taakan keventyminen</c:v>
                </c:pt>
                <c:pt idx="1">
                  <c:v>Palveluiden parantuminen</c:v>
                </c:pt>
                <c:pt idx="2">
                  <c:v>Kansalaisten hyvinvoinnin edistäminen</c:v>
                </c:pt>
                <c:pt idx="3">
                  <c:v>Rahalliset hyödyt asiakkaalle</c:v>
                </c:pt>
                <c:pt idx="4">
                  <c:v>Päätöksenteon ja demokratian parantuminen</c:v>
                </c:pt>
                <c:pt idx="5">
                  <c:v>Yritysten toimintaedellytysten parantuminen</c:v>
                </c:pt>
                <c:pt idx="6">
                  <c:v>Ekosysteemisyys</c:v>
                </c:pt>
                <c:pt idx="7">
                  <c:v>Muut yhteiskunnalliset hyödyt</c:v>
                </c:pt>
                <c:pt idx="8">
                  <c:v>Toimintatapojen muutos</c:v>
                </c:pt>
                <c:pt idx="9">
                  <c:v>Tuottavuuden parantuminen</c:v>
                </c:pt>
                <c:pt idx="10">
                  <c:v>Laadun parantuminen</c:v>
                </c:pt>
                <c:pt idx="11">
                  <c:v>Uusien palvelujen mahdollistaminen</c:v>
                </c:pt>
                <c:pt idx="12">
                  <c:v>Poikkihallinnollisuuden parantuminen</c:v>
                </c:pt>
                <c:pt idx="13">
                  <c:v>Yhteiskäyttöisyyden parantaminen</c:v>
                </c:pt>
                <c:pt idx="14">
                  <c:v>Päällekkäisten ratkaisujen vähentäminen</c:v>
                </c:pt>
                <c:pt idx="15">
                  <c:v>Uusien ratkaisujen mahdollistaminen</c:v>
                </c:pt>
                <c:pt idx="16">
                  <c:v>Tietoturvallisuuden ja varautumisen parantaminen</c:v>
                </c:pt>
                <c:pt idx="17">
                  <c:v>Uusien teknologioiden hyödyntäminen</c:v>
                </c:pt>
                <c:pt idx="18">
                  <c:v>Hallinnon yhteinen tieto</c:v>
                </c:pt>
                <c:pt idx="19">
                  <c:v>Tiedon hyödyntäminen</c:v>
                </c:pt>
                <c:pt idx="20">
                  <c:v>Tiedon laatu</c:v>
                </c:pt>
                <c:pt idx="21">
                  <c:v>Avoin tieto</c:v>
                </c:pt>
                <c:pt idx="22">
                  <c:v>Omadata ja tietosuoja</c:v>
                </c:pt>
                <c:pt idx="23">
                  <c:v>Työtyytyväisyys</c:v>
                </c:pt>
                <c:pt idx="24">
                  <c:v>Työn mielekkyys</c:v>
                </c:pt>
                <c:pt idx="25">
                  <c:v>Osaaminen</c:v>
                </c:pt>
              </c:strCache>
            </c:strRef>
          </c:cat>
          <c:val>
            <c:numRef>
              <c:f>('2. Laadulliset hyödyt'!$M$8,'2. Laadulliset hyödyt'!$M$10,'2. Laadulliset hyödyt'!$M$12,'2. Laadulliset hyödyt'!$M$14,'2. Laadulliset hyödyt'!$M$16,'2. Laadulliset hyödyt'!$M$18,'2. Laadulliset hyödyt'!$M$20,'2. Laadulliset hyödyt'!$M$22,'2. Laadulliset hyödyt'!$M$29,'2. Laadulliset hyödyt'!$M$31,'2. Laadulliset hyödyt'!$M$33,'2. Laadulliset hyödyt'!$M$35,'2. Laadulliset hyödyt'!$M$37,'2. Laadulliset hyödyt'!$M$44,'2. Laadulliset hyödyt'!$M$46,'2. Laadulliset hyödyt'!$M$48,'2. Laadulliset hyödyt'!$M$50,'2. Laadulliset hyödyt'!$M$52,'2. Laadulliset hyödyt'!$M$59,'2. Laadulliset hyödyt'!$M$61,'2. Laadulliset hyödyt'!$M$63,'2. Laadulliset hyödyt'!$M$65,'2. Laadulliset hyödyt'!$M$67,'2. Laadulliset hyödyt'!$M$74,'2. Laadulliset hyödyt'!$M$76,'2. Laadulliset hyödyt'!$M$78)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1-418F-9736-AFEC034E9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235368"/>
        <c:axId val="498238320"/>
      </c:radarChart>
      <c:catAx>
        <c:axId val="49823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38320"/>
        <c:crosses val="autoZero"/>
        <c:auto val="1"/>
        <c:lblAlgn val="ctr"/>
        <c:lblOffset val="100"/>
        <c:noMultiLvlLbl val="0"/>
      </c:catAx>
      <c:valAx>
        <c:axId val="498238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9823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Kustannukset yhteensä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Kustannukset'!$B$6</c:f>
              <c:strCache>
                <c:ptCount val="1"/>
                <c:pt idx="0">
                  <c:v>Oma organisaatio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'4. Kustannukset'!$F$109:$O$109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C11-B7E7-EB55A140C450}"/>
            </c:ext>
          </c:extLst>
        </c:ser>
        <c:ser>
          <c:idx val="1"/>
          <c:order val="1"/>
          <c:tx>
            <c:strRef>
              <c:f>'4. Kustannukset'!$B$112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'4. Kustannukset'!$G$215:$O$215</c:f>
              <c:numCache>
                <c:formatCode>_("€"* #,##0_);_("€"* \(#,##0\);_("€"*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9-4C11-B7E7-EB55A140C450}"/>
            </c:ext>
          </c:extLst>
        </c:ser>
        <c:ser>
          <c:idx val="2"/>
          <c:order val="2"/>
          <c:tx>
            <c:strRef>
              <c:f>'4. Kustannukset'!$B$218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'4. Kustannukset'!$F$321:$O$321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9-4C11-B7E7-EB55A140C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Talous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Yhteenveto'!$B$35</c:f>
              <c:strCache>
                <c:ptCount val="1"/>
                <c:pt idx="0">
                  <c:v>Säästöt ja lisääntyneet tuotot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'6. Yhteenveto'!$C$35:$L$35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B-4C7A-86C3-43D82C633C6A}"/>
            </c:ext>
          </c:extLst>
        </c:ser>
        <c:ser>
          <c:idx val="1"/>
          <c:order val="1"/>
          <c:tx>
            <c:strRef>
              <c:f>'6. Yhteenveto'!$B$36</c:f>
              <c:strCache>
                <c:ptCount val="1"/>
                <c:pt idx="0">
                  <c:v>Kustannukset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'6. Yhteenveto'!$C$36:$L$36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B-4C7A-86C3-43D82C63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600800"/>
        <c:axId val="631602112"/>
      </c:barChart>
      <c:lineChart>
        <c:grouping val="standard"/>
        <c:varyColors val="0"/>
        <c:ser>
          <c:idx val="2"/>
          <c:order val="2"/>
          <c:tx>
            <c:strRef>
              <c:f>'6. Yhteenveto'!$B$37</c:f>
              <c:strCache>
                <c:ptCount val="1"/>
                <c:pt idx="0">
                  <c:v>Kassavirta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'6. Yhteenveto'!$C$34:$L$34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'6. Yhteenveto'!$C$37:$L$37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B-4C7A-86C3-43D82C63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00800"/>
        <c:axId val="631602112"/>
      </c:lineChart>
      <c:catAx>
        <c:axId val="63160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1602112"/>
        <c:crosses val="autoZero"/>
        <c:auto val="1"/>
        <c:lblAlgn val="ctr"/>
        <c:lblOffset val="100"/>
        <c:noMultiLvlLbl val="0"/>
      </c:catAx>
      <c:valAx>
        <c:axId val="6316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3160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Takaisinmaksuaika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Säästöt ja lisääntyneet tuotot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'3. Euromääräiset hyödyt'!$F$59:$O$59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3A-4909-89AE-269A5E1C83D9}"/>
            </c:ext>
          </c:extLst>
        </c:ser>
        <c:ser>
          <c:idx val="1"/>
          <c:order val="1"/>
          <c:tx>
            <c:v>Kustannukset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'4. Kustannukset'!$F$109:$O$109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3A-4909-89AE-269A5E1C8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994264"/>
        <c:axId val="629998200"/>
      </c:lineChart>
      <c:catAx>
        <c:axId val="62999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29998200"/>
        <c:crosses val="autoZero"/>
        <c:auto val="1"/>
        <c:lblAlgn val="ctr"/>
        <c:lblOffset val="100"/>
        <c:noMultiLvlLbl val="0"/>
      </c:catAx>
      <c:valAx>
        <c:axId val="62999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2999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Laadulliset 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Laadulliset hyödyt'!$B$8,'2. Laadulliset hyödyt'!$B$10,'2. Laadulliset hyödyt'!$B$12,'2. Laadulliset hyödyt'!$B$14,'2. Laadulliset hyödyt'!$B$16,'2. Laadulliset hyödyt'!$B$18,'2. Laadulliset hyödyt'!$B$20,'2. Laadulliset hyödyt'!$B$22,'2. Laadulliset hyödyt'!$B$29,'2. Laadulliset hyödyt'!$B$31,'2. Laadulliset hyödyt'!$B$33,'2. Laadulliset hyödyt'!$B$35,'2. Laadulliset hyödyt'!$B$37,'2. Laadulliset hyödyt'!$B$44,'2. Laadulliset hyödyt'!$B$46,'2. Laadulliset hyödyt'!$B$48,'2. Laadulliset hyödyt'!$B$50,'2. Laadulliset hyödyt'!$B$52,'2. Laadulliset hyödyt'!$B$59,'2. Laadulliset hyödyt'!$B$61,'2. Laadulliset hyödyt'!$B$63,'2. Laadulliset hyödyt'!$B$65,'2. Laadulliset hyödyt'!$B$67,'2. Laadulliset hyödyt'!$B$74,'2. Laadulliset hyödyt'!$B$76,'2. Laadulliset hyödyt'!$B$78)</c:f>
              <c:strCache>
                <c:ptCount val="26"/>
                <c:pt idx="0">
                  <c:v>Hallinnollisen taakan keventyminen</c:v>
                </c:pt>
                <c:pt idx="1">
                  <c:v>Palveluiden parantuminen</c:v>
                </c:pt>
                <c:pt idx="2">
                  <c:v>Kansalaisten hyvinvoinnin edistäminen</c:v>
                </c:pt>
                <c:pt idx="3">
                  <c:v>Rahalliset hyödyt asiakkaalle</c:v>
                </c:pt>
                <c:pt idx="4">
                  <c:v>Päätöksenteon ja demokratian parantuminen</c:v>
                </c:pt>
                <c:pt idx="5">
                  <c:v>Yritysten toimintaedellytysten parantuminen</c:v>
                </c:pt>
                <c:pt idx="6">
                  <c:v>Ekosysteemisyys</c:v>
                </c:pt>
                <c:pt idx="7">
                  <c:v>Muut yhteiskunnalliset hyödyt</c:v>
                </c:pt>
                <c:pt idx="8">
                  <c:v>Toimintatapojen muutos</c:v>
                </c:pt>
                <c:pt idx="9">
                  <c:v>Tuottavuuden parantuminen</c:v>
                </c:pt>
                <c:pt idx="10">
                  <c:v>Laadun parantuminen</c:v>
                </c:pt>
                <c:pt idx="11">
                  <c:v>Uusien palvelujen mahdollistaminen</c:v>
                </c:pt>
                <c:pt idx="12">
                  <c:v>Poikkihallinnollisuuden parantuminen</c:v>
                </c:pt>
                <c:pt idx="13">
                  <c:v>Yhteiskäyttöisyyden parantaminen</c:v>
                </c:pt>
                <c:pt idx="14">
                  <c:v>Päällekkäisten ratkaisujen vähentäminen</c:v>
                </c:pt>
                <c:pt idx="15">
                  <c:v>Uusien ratkaisujen mahdollistaminen</c:v>
                </c:pt>
                <c:pt idx="16">
                  <c:v>Tietoturvallisuuden ja varautumisen parantaminen</c:v>
                </c:pt>
                <c:pt idx="17">
                  <c:v>Uusien teknologioiden hyödyntäminen</c:v>
                </c:pt>
                <c:pt idx="18">
                  <c:v>Hallinnon yhteinen tieto</c:v>
                </c:pt>
                <c:pt idx="19">
                  <c:v>Tiedon hyödyntäminen</c:v>
                </c:pt>
                <c:pt idx="20">
                  <c:v>Tiedon laatu</c:v>
                </c:pt>
                <c:pt idx="21">
                  <c:v>Avoin tieto</c:v>
                </c:pt>
                <c:pt idx="22">
                  <c:v>Omadata ja tietosuoja</c:v>
                </c:pt>
                <c:pt idx="23">
                  <c:v>Työtyytyväisyys</c:v>
                </c:pt>
                <c:pt idx="24">
                  <c:v>Työn mielekkyys</c:v>
                </c:pt>
                <c:pt idx="25">
                  <c:v>Osaaminen</c:v>
                </c:pt>
              </c:strCache>
            </c:strRef>
          </c:cat>
          <c:val>
            <c:numRef>
              <c:f>('2. Laadulliset hyödyt'!$M$8,'2. Laadulliset hyödyt'!$M$10,'2. Laadulliset hyödyt'!$M$12,'2. Laadulliset hyödyt'!$M$14,'2. Laadulliset hyödyt'!$M$16,'2. Laadulliset hyödyt'!$M$18,'2. Laadulliset hyödyt'!$M$20,'2. Laadulliset hyödyt'!$M$22,'2. Laadulliset hyödyt'!$M$29,'2. Laadulliset hyödyt'!$M$31,'2. Laadulliset hyödyt'!$M$33,'2. Laadulliset hyödyt'!$M$35,'2. Laadulliset hyödyt'!$M$37,'2. Laadulliset hyödyt'!$M$44,'2. Laadulliset hyödyt'!$M$46,'2. Laadulliset hyödyt'!$M$48,'2. Laadulliset hyödyt'!$M$50,'2. Laadulliset hyödyt'!$M$52,'2. Laadulliset hyödyt'!$M$59,'2. Laadulliset hyödyt'!$M$61,'2. Laadulliset hyödyt'!$M$63,'2. Laadulliset hyödyt'!$M$65,'2. Laadulliset hyödyt'!$M$67,'2. Laadulliset hyödyt'!$M$74,'2. Laadulliset hyödyt'!$M$76,'2. Laadulliset hyödyt'!$M$78)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8-4373-A7AF-FB9315D5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235368"/>
        <c:axId val="498238320"/>
      </c:radarChart>
      <c:catAx>
        <c:axId val="49823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38320"/>
        <c:crosses val="autoZero"/>
        <c:auto val="1"/>
        <c:lblAlgn val="ctr"/>
        <c:lblOffset val="100"/>
        <c:noMultiLvlLbl val="0"/>
      </c:catAx>
      <c:valAx>
        <c:axId val="4982383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9823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('2. Laadulliset hyödyt'!$B$6,'2. Laadulliset hyödyt'!$B$27,'2. Laadulliset hyödyt'!$B$42,'2. Laadulliset hyödyt'!$B$57,'2. Laadulliset hyödyt'!$B$72)</c:f>
              <c:strCache>
                <c:ptCount val="5"/>
                <c:pt idx="0">
                  <c:v>Asiakas- ja yhteiskunnallinen näkökulma</c:v>
                </c:pt>
                <c:pt idx="1">
                  <c:v>Hallinnon tehostuminen</c:v>
                </c:pt>
                <c:pt idx="2">
                  <c:v>Teknologia ja arkkitehtuuri</c:v>
                </c:pt>
                <c:pt idx="3">
                  <c:v>Tieto</c:v>
                </c:pt>
                <c:pt idx="4">
                  <c:v>Henkilöstö</c:v>
                </c:pt>
              </c:strCache>
            </c:strRef>
          </c:cat>
          <c:val>
            <c:numRef>
              <c:f>('2. Laadulliset hyödyt'!$M$24,'2. Laadulliset hyödyt'!$M$39,'2. Laadulliset hyödyt'!$M$54,'2. Laadulliset hyödyt'!$M$69,'2. Laadulliset hyödyt'!$M$80)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3-4B7F-9F97-74588F46E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13376"/>
        <c:axId val="584214360"/>
      </c:barChart>
      <c:catAx>
        <c:axId val="5842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214360"/>
        <c:crosses val="autoZero"/>
        <c:auto val="1"/>
        <c:lblAlgn val="ctr"/>
        <c:lblOffset val="100"/>
        <c:noMultiLvlLbl val="0"/>
      </c:catAx>
      <c:valAx>
        <c:axId val="58421436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21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Laadulliset hyödyt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('2. Laadulliset hyödyt'!$B$6,'2. Laadulliset hyödyt'!$B$27,'2. Laadulliset hyödyt'!$B$42,'2. Laadulliset hyödyt'!$B$57,'2. Laadulliset hyödyt'!$B$72)</c:f>
              <c:strCache>
                <c:ptCount val="5"/>
                <c:pt idx="0">
                  <c:v>Asiakas- ja yhteiskunnallinen näkökulma</c:v>
                </c:pt>
                <c:pt idx="1">
                  <c:v>Hallinnon tehostuminen</c:v>
                </c:pt>
                <c:pt idx="2">
                  <c:v>Teknologia ja arkkitehtuuri</c:v>
                </c:pt>
                <c:pt idx="3">
                  <c:v>Tieto</c:v>
                </c:pt>
                <c:pt idx="4">
                  <c:v>Henkilöstö</c:v>
                </c:pt>
              </c:strCache>
            </c:strRef>
          </c:cat>
          <c:val>
            <c:numRef>
              <c:f>('2. Laadulliset hyödyt'!$M$24,'2. Laadulliset hyödyt'!$M$39,'2. Laadulliset hyödyt'!$M$54,'2. Laadulliset hyödyt'!$M$69,'2. Laadulliset hyödyt'!$M$80)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3-4E1B-83D5-F9B2FF20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213376"/>
        <c:axId val="584214360"/>
      </c:barChart>
      <c:catAx>
        <c:axId val="5842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214360"/>
        <c:crosses val="autoZero"/>
        <c:auto val="1"/>
        <c:lblAlgn val="ctr"/>
        <c:lblOffset val="100"/>
        <c:noMultiLvlLbl val="0"/>
      </c:catAx>
      <c:valAx>
        <c:axId val="58421436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21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Säästöt ja</a:t>
            </a:r>
            <a:r>
              <a:rPr lang="fi-FI" baseline="0"/>
              <a:t> lisääntyneet tuotot yhteensä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Euromääräiset hyödyt'!$F$4:$O$4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'3. Euromääräiset hyödyt'!$F$172:$O$172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4E7-A0BD-4C1E964A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Säästöt ja lisääntyneet tuotot yhteensä </a:t>
            </a:r>
            <a:r>
              <a:rPr lang="fi-FI" baseline="0"/>
              <a:t>(kumulatiivinen)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Euromääräiset hyödyt'!$F$4:$O$4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'3. Euromääräiset hyödyt'!$F$173:$O$173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0-454B-ABBE-771724416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Säästöt ja</a:t>
            </a:r>
            <a:r>
              <a:rPr lang="fi-FI" baseline="0"/>
              <a:t> l</a:t>
            </a:r>
            <a:r>
              <a:rPr lang="fi-FI"/>
              <a:t>isääntyneet tuotot yhteensä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Euromääräiset hyödyt'!$B$7</c:f>
              <c:strCache>
                <c:ptCount val="1"/>
                <c:pt idx="0">
                  <c:v>Omistaja organisaatio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 Euromääräiset hyödyt'!$F$58:$O$58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910-A64C-1B83BCCDD61C}"/>
            </c:ext>
          </c:extLst>
        </c:ser>
        <c:ser>
          <c:idx val="1"/>
          <c:order val="1"/>
          <c:tx>
            <c:strRef>
              <c:f>'3. Euromääräiset hyödyt'!$B$62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'3. Euromääräiset hyödyt'!$F$113:$O$113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910-A64C-1B83BCCDD61C}"/>
            </c:ext>
          </c:extLst>
        </c:ser>
        <c:ser>
          <c:idx val="2"/>
          <c:order val="2"/>
          <c:tx>
            <c:strRef>
              <c:f>'3. Euromääräiset hyödyt'!$B$117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'3. Euromääräiset hyödyt'!$F$168:$O$168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C-4910-A64C-1B83BCCDD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Säästöt ja</a:t>
            </a:r>
            <a:r>
              <a:rPr lang="fi-FI" baseline="0"/>
              <a:t> l</a:t>
            </a:r>
            <a:r>
              <a:rPr lang="fi-FI"/>
              <a:t>isääntyneet tuotot</a:t>
            </a:r>
            <a:r>
              <a:rPr lang="fi-FI" baseline="0"/>
              <a:t> yhteensä </a:t>
            </a:r>
            <a:r>
              <a:rPr lang="fi-FI"/>
              <a:t>(kumulatiivinen)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Euromääräiset hyödyt'!$B$7</c:f>
              <c:strCache>
                <c:ptCount val="1"/>
                <c:pt idx="0">
                  <c:v>Omistaja organisaatio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 Euromääräiset hyödyt'!$F$59:$O$59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A39-8D9C-597FBDD274A1}"/>
            </c:ext>
          </c:extLst>
        </c:ser>
        <c:ser>
          <c:idx val="1"/>
          <c:order val="1"/>
          <c:tx>
            <c:strRef>
              <c:f>'3. Euromääräiset hyödyt'!$B$62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'3. Euromääräiset hyödyt'!$F$114:$O$114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A39-8D9C-597FBDD274A1}"/>
            </c:ext>
          </c:extLst>
        </c:ser>
        <c:ser>
          <c:idx val="2"/>
          <c:order val="2"/>
          <c:tx>
            <c:strRef>
              <c:f>'3. Euromääräiset hyödyt'!$B$117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'3. Euromääräiset hyödyt'!$F$169:$O$169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8-4A39-8D9C-597FBDD2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Kustannukset yhteensä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Kustannukset'!$F$4:$O$4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 Kustannukset'!$F$324:$O$324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9-47DE-A1E9-6BD366D3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Kustannukset yhteensä (kumulatiivinen)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Kustannukset'!$F$4:$O$4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'4. Kustannukset'!$F$325:$O$325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D-473B-88B9-F7AC3885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Kustannukset yhteensä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Kustannukset'!$B$6</c:f>
              <c:strCache>
                <c:ptCount val="1"/>
                <c:pt idx="0">
                  <c:v>Oma organisaatio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'4. Kustannukset'!$F$108:$O$108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6-49CC-97A7-E03339CC868A}"/>
            </c:ext>
          </c:extLst>
        </c:ser>
        <c:ser>
          <c:idx val="1"/>
          <c:order val="1"/>
          <c:tx>
            <c:strRef>
              <c:f>'4. Kustannukset'!$B$112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'4. Kustannukset'!$G$214:$O$214</c:f>
              <c:numCache>
                <c:formatCode>_("€"* #,##0_);_("€"* \(#,##0\);_("€"*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6-49CC-97A7-E03339CC868A}"/>
            </c:ext>
          </c:extLst>
        </c:ser>
        <c:ser>
          <c:idx val="2"/>
          <c:order val="2"/>
          <c:tx>
            <c:strRef>
              <c:f>'4. Kustannukset'!$B$218</c:f>
              <c:strCache>
                <c:ptCount val="1"/>
                <c:pt idx="0">
                  <c:v>&lt;Budjettitalouden piirissä oleva organisaatio&gt;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'4. Kustannukset'!$F$320:$O$320</c:f>
              <c:numCache>
                <c:formatCode>_("€"* #,##0_);_("€"* \(#,##0\);_("€"*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6-49CC-97A7-E03339CC8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4788080"/>
        <c:axId val="494789720"/>
      </c:barChart>
      <c:catAx>
        <c:axId val="49478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Vuosi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9720"/>
        <c:crosses val="autoZero"/>
        <c:auto val="1"/>
        <c:lblAlgn val="ctr"/>
        <c:lblOffset val="100"/>
        <c:noMultiLvlLbl val="0"/>
      </c:catAx>
      <c:valAx>
        <c:axId val="49478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478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83820</xdr:rowOff>
    </xdr:from>
    <xdr:to>
      <xdr:col>4</xdr:col>
      <xdr:colOff>15240</xdr:colOff>
      <xdr:row>4</xdr:row>
      <xdr:rowOff>65627</xdr:rowOff>
    </xdr:to>
    <xdr:pic>
      <xdr:nvPicPr>
        <xdr:cNvPr id="2" name="Kuva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259080"/>
          <a:ext cx="2026920" cy="507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85</xdr:row>
      <xdr:rowOff>0</xdr:rowOff>
    </xdr:from>
    <xdr:to>
      <xdr:col>5</xdr:col>
      <xdr:colOff>2781301</xdr:colOff>
      <xdr:row>118</xdr:row>
      <xdr:rowOff>115887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2994025</xdr:colOff>
      <xdr:row>85</xdr:row>
      <xdr:rowOff>0</xdr:rowOff>
    </xdr:from>
    <xdr:to>
      <xdr:col>10</xdr:col>
      <xdr:colOff>588961</xdr:colOff>
      <xdr:row>105</xdr:row>
      <xdr:rowOff>149223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271462</xdr:colOff>
      <xdr:row>179</xdr:row>
      <xdr:rowOff>142875</xdr:rowOff>
    </xdr:from>
    <xdr:to>
      <xdr:col>3</xdr:col>
      <xdr:colOff>1090312</xdr:colOff>
      <xdr:row>194</xdr:row>
      <xdr:rowOff>91125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1371494</xdr:colOff>
      <xdr:row>179</xdr:row>
      <xdr:rowOff>142875</xdr:rowOff>
    </xdr:from>
    <xdr:to>
      <xdr:col>6</xdr:col>
      <xdr:colOff>637769</xdr:colOff>
      <xdr:row>194</xdr:row>
      <xdr:rowOff>91125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271462</xdr:colOff>
      <xdr:row>196</xdr:row>
      <xdr:rowOff>114300</xdr:rowOff>
    </xdr:from>
    <xdr:to>
      <xdr:col>3</xdr:col>
      <xdr:colOff>1090312</xdr:colOff>
      <xdr:row>217</xdr:row>
      <xdr:rowOff>114300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1371494</xdr:colOff>
      <xdr:row>196</xdr:row>
      <xdr:rowOff>123825</xdr:rowOff>
    </xdr:from>
    <xdr:to>
      <xdr:col>6</xdr:col>
      <xdr:colOff>637769</xdr:colOff>
      <xdr:row>217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327</xdr:row>
      <xdr:rowOff>0</xdr:rowOff>
    </xdr:from>
    <xdr:to>
      <xdr:col>3</xdr:col>
      <xdr:colOff>1104600</xdr:colOff>
      <xdr:row>341</xdr:row>
      <xdr:rowOff>119700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1428750</xdr:colOff>
      <xdr:row>327</xdr:row>
      <xdr:rowOff>9525</xdr:rowOff>
    </xdr:from>
    <xdr:to>
      <xdr:col>6</xdr:col>
      <xdr:colOff>695025</xdr:colOff>
      <xdr:row>341</xdr:row>
      <xdr:rowOff>129225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343</xdr:row>
      <xdr:rowOff>0</xdr:rowOff>
    </xdr:from>
    <xdr:to>
      <xdr:col>3</xdr:col>
      <xdr:colOff>1095075</xdr:colOff>
      <xdr:row>363</xdr:row>
      <xdr:rowOff>171000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1438275</xdr:colOff>
      <xdr:row>343</xdr:row>
      <xdr:rowOff>0</xdr:rowOff>
    </xdr:from>
    <xdr:to>
      <xdr:col>6</xdr:col>
      <xdr:colOff>704550</xdr:colOff>
      <xdr:row>363</xdr:row>
      <xdr:rowOff>171000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152400</xdr:rowOff>
    </xdr:from>
    <xdr:to>
      <xdr:col>5</xdr:col>
      <xdr:colOff>542925</xdr:colOff>
      <xdr:row>57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842963</xdr:colOff>
      <xdr:row>39</xdr:row>
      <xdr:rowOff>166687</xdr:rowOff>
    </xdr:from>
    <xdr:to>
      <xdr:col>11</xdr:col>
      <xdr:colOff>605363</xdr:colOff>
      <xdr:row>57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276226</xdr:colOff>
      <xdr:row>4</xdr:row>
      <xdr:rowOff>123825</xdr:rowOff>
    </xdr:from>
    <xdr:to>
      <xdr:col>7</xdr:col>
      <xdr:colOff>304800</xdr:colOff>
      <xdr:row>29</xdr:row>
      <xdr:rowOff>4392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535253</xdr:colOff>
      <xdr:row>4</xdr:row>
      <xdr:rowOff>123825</xdr:rowOff>
    </xdr:from>
    <xdr:to>
      <xdr:col>12</xdr:col>
      <xdr:colOff>910253</xdr:colOff>
      <xdr:row>20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M">
      <a:dk1>
        <a:sysClr val="windowText" lastClr="000000"/>
      </a:dk1>
      <a:lt1>
        <a:sysClr val="window" lastClr="FFFFFF"/>
      </a:lt1>
      <a:dk2>
        <a:srgbClr val="304E88"/>
      </a:dk2>
      <a:lt2>
        <a:srgbClr val="EEECE1"/>
      </a:lt2>
      <a:accent1>
        <a:srgbClr val="304E88"/>
      </a:accent1>
      <a:accent2>
        <a:srgbClr val="A34E96"/>
      </a:accent2>
      <a:accent3>
        <a:srgbClr val="5AB5EC"/>
      </a:accent3>
      <a:accent4>
        <a:srgbClr val="A0CD3D"/>
      </a:accent4>
      <a:accent5>
        <a:srgbClr val="DDDDDD"/>
      </a:accent5>
      <a:accent6>
        <a:srgbClr val="ED2939"/>
      </a:accent6>
      <a:hlink>
        <a:srgbClr val="0563C1"/>
      </a:hlink>
      <a:folHlink>
        <a:srgbClr val="954F72"/>
      </a:folHlink>
    </a:clrScheme>
    <a:fontScheme name="V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0:B13"/>
  <sheetViews>
    <sheetView showGridLines="0" topLeftCell="A7" workbookViewId="0">
      <selection activeCell="B13" sqref="B13"/>
    </sheetView>
  </sheetViews>
  <sheetFormatPr defaultRowHeight="13.8" x14ac:dyDescent="0.25"/>
  <cols>
    <col min="1" max="1" width="3.69921875" customWidth="1"/>
  </cols>
  <sheetData>
    <row r="10" spans="2:2" ht="21" x14ac:dyDescent="0.4">
      <c r="B10" s="147" t="s">
        <v>0</v>
      </c>
    </row>
    <row r="13" spans="2:2" x14ac:dyDescent="0.25">
      <c r="B13" s="43" t="s">
        <v>43</v>
      </c>
    </row>
  </sheetData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2:E17"/>
  <sheetViews>
    <sheetView showGridLines="0" workbookViewId="0">
      <selection activeCell="D21" sqref="D21"/>
    </sheetView>
  </sheetViews>
  <sheetFormatPr defaultColWidth="8.796875" defaultRowHeight="13.2" x14ac:dyDescent="0.25"/>
  <cols>
    <col min="1" max="1" width="3.69921875" style="2" customWidth="1"/>
    <col min="2" max="2" width="8.796875" style="2"/>
    <col min="3" max="3" width="11.59765625" style="2" customWidth="1"/>
    <col min="4" max="4" width="18.09765625" style="2" customWidth="1"/>
    <col min="5" max="5" width="45.296875" style="2" customWidth="1"/>
    <col min="6" max="16384" width="8.796875" style="2"/>
  </cols>
  <sheetData>
    <row r="2" spans="2:5" ht="15.6" x14ac:dyDescent="0.3">
      <c r="B2" s="1" t="s">
        <v>12</v>
      </c>
    </row>
    <row r="4" spans="2:5" x14ac:dyDescent="0.25">
      <c r="B4" s="3" t="s">
        <v>13</v>
      </c>
      <c r="C4" s="3" t="s">
        <v>14</v>
      </c>
      <c r="D4" s="3" t="s">
        <v>15</v>
      </c>
      <c r="E4" s="3" t="s">
        <v>16</v>
      </c>
    </row>
    <row r="5" spans="2:5" x14ac:dyDescent="0.25">
      <c r="B5" s="4"/>
      <c r="C5" s="5"/>
      <c r="D5" s="4"/>
      <c r="E5" s="146"/>
    </row>
    <row r="6" spans="2:5" x14ac:dyDescent="0.25">
      <c r="B6" s="4"/>
      <c r="C6" s="5"/>
      <c r="D6" s="4"/>
      <c r="E6" s="146"/>
    </row>
    <row r="7" spans="2:5" x14ac:dyDescent="0.25">
      <c r="B7" s="4"/>
      <c r="C7" s="5"/>
      <c r="D7" s="4"/>
      <c r="E7" s="146"/>
    </row>
    <row r="8" spans="2:5" x14ac:dyDescent="0.25">
      <c r="B8" s="4"/>
      <c r="C8" s="5"/>
      <c r="D8" s="4"/>
      <c r="E8" s="146"/>
    </row>
    <row r="9" spans="2:5" x14ac:dyDescent="0.25">
      <c r="B9" s="4"/>
      <c r="C9" s="5"/>
      <c r="D9" s="4"/>
      <c r="E9" s="146"/>
    </row>
    <row r="10" spans="2:5" x14ac:dyDescent="0.25">
      <c r="B10" s="4"/>
      <c r="C10" s="5"/>
      <c r="D10" s="4"/>
      <c r="E10" s="146"/>
    </row>
    <row r="11" spans="2:5" x14ac:dyDescent="0.25">
      <c r="B11" s="4"/>
      <c r="C11" s="4"/>
      <c r="D11" s="4"/>
      <c r="E11" s="146"/>
    </row>
    <row r="12" spans="2:5" x14ac:dyDescent="0.25">
      <c r="B12" s="4"/>
      <c r="C12" s="4"/>
      <c r="D12" s="4"/>
      <c r="E12" s="146"/>
    </row>
    <row r="13" spans="2:5" x14ac:dyDescent="0.25">
      <c r="B13" s="4"/>
      <c r="C13" s="4"/>
      <c r="D13" s="4"/>
      <c r="E13" s="146"/>
    </row>
    <row r="14" spans="2:5" x14ac:dyDescent="0.25">
      <c r="B14" s="4"/>
      <c r="C14" s="4"/>
      <c r="D14" s="4"/>
      <c r="E14" s="146"/>
    </row>
    <row r="15" spans="2:5" x14ac:dyDescent="0.25">
      <c r="B15" s="4"/>
      <c r="C15" s="4"/>
      <c r="D15" s="4"/>
      <c r="E15" s="146"/>
    </row>
    <row r="16" spans="2:5" x14ac:dyDescent="0.25">
      <c r="B16" s="4"/>
      <c r="C16" s="4"/>
      <c r="D16" s="4"/>
      <c r="E16" s="146"/>
    </row>
    <row r="17" spans="2:5" x14ac:dyDescent="0.25">
      <c r="B17" s="4"/>
      <c r="C17" s="4"/>
      <c r="D17" s="4"/>
      <c r="E17" s="146"/>
    </row>
  </sheetData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2:B41"/>
  <sheetViews>
    <sheetView showGridLines="0" workbookViewId="0">
      <selection activeCell="B2" sqref="B2"/>
    </sheetView>
  </sheetViews>
  <sheetFormatPr defaultColWidth="8.796875" defaultRowHeight="13.2" x14ac:dyDescent="0.25"/>
  <cols>
    <col min="1" max="1" width="3.69921875" style="7" customWidth="1"/>
    <col min="2" max="2" width="78.5" style="7" customWidth="1"/>
    <col min="3" max="16384" width="8.796875" style="7"/>
  </cols>
  <sheetData>
    <row r="2" spans="2:2" ht="15.6" x14ac:dyDescent="0.3">
      <c r="B2" s="42" t="s">
        <v>17</v>
      </c>
    </row>
    <row r="4" spans="2:2" x14ac:dyDescent="0.25">
      <c r="B4" s="119" t="s">
        <v>141</v>
      </c>
    </row>
    <row r="5" spans="2:2" ht="26.4" x14ac:dyDescent="0.25">
      <c r="B5" s="7" t="s">
        <v>148</v>
      </c>
    </row>
    <row r="7" spans="2:2" x14ac:dyDescent="0.25">
      <c r="B7" s="7" t="s">
        <v>149</v>
      </c>
    </row>
    <row r="8" spans="2:2" x14ac:dyDescent="0.25">
      <c r="B8" s="120" t="s">
        <v>166</v>
      </c>
    </row>
    <row r="9" spans="2:2" x14ac:dyDescent="0.25">
      <c r="B9" s="120" t="s">
        <v>150</v>
      </c>
    </row>
    <row r="11" spans="2:2" x14ac:dyDescent="0.25">
      <c r="B11" s="118" t="s">
        <v>142</v>
      </c>
    </row>
    <row r="12" spans="2:2" ht="26.4" x14ac:dyDescent="0.25">
      <c r="B12" s="7" t="s">
        <v>143</v>
      </c>
    </row>
    <row r="14" spans="2:2" x14ac:dyDescent="0.25">
      <c r="B14" s="118" t="s">
        <v>144</v>
      </c>
    </row>
    <row r="15" spans="2:2" x14ac:dyDescent="0.25">
      <c r="B15" s="7" t="s">
        <v>146</v>
      </c>
    </row>
    <row r="17" spans="2:2" x14ac:dyDescent="0.25">
      <c r="B17" s="118" t="s">
        <v>145</v>
      </c>
    </row>
    <row r="18" spans="2:2" ht="39.6" x14ac:dyDescent="0.25">
      <c r="B18" s="7" t="s">
        <v>177</v>
      </c>
    </row>
    <row r="20" spans="2:2" ht="39.6" x14ac:dyDescent="0.25">
      <c r="B20" s="7" t="s">
        <v>168</v>
      </c>
    </row>
    <row r="22" spans="2:2" ht="26.4" x14ac:dyDescent="0.25">
      <c r="B22" s="7" t="s">
        <v>147</v>
      </c>
    </row>
    <row r="24" spans="2:2" x14ac:dyDescent="0.25">
      <c r="B24" s="118" t="s">
        <v>176</v>
      </c>
    </row>
    <row r="25" spans="2:2" ht="26.4" x14ac:dyDescent="0.25">
      <c r="B25" s="7" t="s">
        <v>163</v>
      </c>
    </row>
    <row r="27" spans="2:2" ht="26.4" x14ac:dyDescent="0.25">
      <c r="B27" s="7" t="s">
        <v>161</v>
      </c>
    </row>
    <row r="29" spans="2:2" x14ac:dyDescent="0.25">
      <c r="B29" s="7" t="s">
        <v>164</v>
      </c>
    </row>
    <row r="31" spans="2:2" x14ac:dyDescent="0.25">
      <c r="B31" s="118" t="s">
        <v>155</v>
      </c>
    </row>
    <row r="32" spans="2:2" ht="26.4" x14ac:dyDescent="0.25">
      <c r="B32" s="7" t="s">
        <v>162</v>
      </c>
    </row>
    <row r="34" spans="2:2" ht="26.4" x14ac:dyDescent="0.25">
      <c r="B34" s="7" t="s">
        <v>160</v>
      </c>
    </row>
    <row r="36" spans="2:2" x14ac:dyDescent="0.25">
      <c r="B36" s="7" t="s">
        <v>165</v>
      </c>
    </row>
    <row r="38" spans="2:2" x14ac:dyDescent="0.25">
      <c r="B38" s="118" t="s">
        <v>263</v>
      </c>
    </row>
    <row r="39" spans="2:2" ht="26.4" x14ac:dyDescent="0.25">
      <c r="B39" s="7" t="s">
        <v>167</v>
      </c>
    </row>
    <row r="41" spans="2:2" ht="39.6" x14ac:dyDescent="0.25">
      <c r="B41" s="7" t="s">
        <v>169</v>
      </c>
    </row>
  </sheetData>
  <pageMargins left="0.25" right="0.25" top="0.75" bottom="0.75" header="0.3" footer="0.3"/>
  <pageSetup paperSize="9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D48"/>
  <sheetViews>
    <sheetView showGridLines="0" tabSelected="1" zoomScale="80" zoomScaleNormal="80" workbookViewId="0">
      <selection activeCell="B51" sqref="B51"/>
    </sheetView>
  </sheetViews>
  <sheetFormatPr defaultColWidth="8.796875" defaultRowHeight="13.2" x14ac:dyDescent="0.25"/>
  <cols>
    <col min="1" max="1" width="3.69921875" style="9" customWidth="1"/>
    <col min="2" max="2" width="60.69921875" style="9" customWidth="1"/>
    <col min="3" max="3" width="3.69921875" style="9" customWidth="1"/>
    <col min="4" max="4" width="60.69921875" style="9" customWidth="1"/>
    <col min="5" max="16384" width="8.796875" style="9"/>
  </cols>
  <sheetData>
    <row r="2" spans="2:4" ht="15.6" x14ac:dyDescent="0.25">
      <c r="B2" s="41" t="s">
        <v>18</v>
      </c>
      <c r="D2" s="41"/>
    </row>
    <row r="4" spans="2:4" x14ac:dyDescent="0.25">
      <c r="B4" s="132" t="s">
        <v>18</v>
      </c>
      <c r="C4" s="132"/>
      <c r="D4" s="132" t="s">
        <v>242</v>
      </c>
    </row>
    <row r="6" spans="2:4" ht="13.2" customHeight="1" x14ac:dyDescent="0.25">
      <c r="B6" s="23" t="s">
        <v>252</v>
      </c>
      <c r="D6" s="23"/>
    </row>
    <row r="7" spans="2:4" ht="13.2" customHeight="1" x14ac:dyDescent="0.25">
      <c r="B7" s="44" t="s">
        <v>58</v>
      </c>
      <c r="D7" s="44"/>
    </row>
    <row r="8" spans="2:4" ht="13.2" customHeight="1" x14ac:dyDescent="0.25">
      <c r="B8" s="39"/>
      <c r="D8" s="131"/>
    </row>
    <row r="9" spans="2:4" ht="13.2" customHeight="1" x14ac:dyDescent="0.25"/>
    <row r="10" spans="2:4" ht="13.2" customHeight="1" x14ac:dyDescent="0.25">
      <c r="B10" s="24" t="s">
        <v>253</v>
      </c>
      <c r="D10" s="24"/>
    </row>
    <row r="11" spans="2:4" x14ac:dyDescent="0.25">
      <c r="B11" s="44" t="s">
        <v>59</v>
      </c>
      <c r="D11" s="44"/>
    </row>
    <row r="12" spans="2:4" ht="13.2" customHeight="1" x14ac:dyDescent="0.25">
      <c r="B12" s="39"/>
      <c r="D12" s="131"/>
    </row>
    <row r="13" spans="2:4" ht="13.2" customHeight="1" x14ac:dyDescent="0.25"/>
    <row r="14" spans="2:4" ht="13.2" customHeight="1" x14ac:dyDescent="0.25">
      <c r="B14" s="24" t="s">
        <v>20</v>
      </c>
      <c r="D14" s="24"/>
    </row>
    <row r="15" spans="2:4" x14ac:dyDescent="0.25">
      <c r="B15" s="44" t="s">
        <v>22</v>
      </c>
      <c r="D15" s="44"/>
    </row>
    <row r="16" spans="2:4" ht="13.2" customHeight="1" x14ac:dyDescent="0.25">
      <c r="B16" s="39"/>
      <c r="D16" s="131"/>
    </row>
    <row r="17" spans="2:4" ht="13.2" customHeight="1" x14ac:dyDescent="0.25"/>
    <row r="18" spans="2:4" ht="13.2" customHeight="1" x14ac:dyDescent="0.25">
      <c r="B18" s="24" t="s">
        <v>254</v>
      </c>
      <c r="D18" s="24"/>
    </row>
    <row r="19" spans="2:4" x14ac:dyDescent="0.25">
      <c r="B19" s="44" t="s">
        <v>60</v>
      </c>
      <c r="D19" s="44"/>
    </row>
    <row r="20" spans="2:4" ht="70.05" customHeight="1" x14ac:dyDescent="0.25">
      <c r="B20" s="39"/>
      <c r="D20" s="131"/>
    </row>
    <row r="21" spans="2:4" ht="13.2" customHeight="1" x14ac:dyDescent="0.25"/>
    <row r="22" spans="2:4" ht="13.2" customHeight="1" x14ac:dyDescent="0.25">
      <c r="B22" s="24" t="s">
        <v>255</v>
      </c>
      <c r="D22" s="24"/>
    </row>
    <row r="23" spans="2:4" ht="22.8" x14ac:dyDescent="0.25">
      <c r="B23" s="44" t="s">
        <v>61</v>
      </c>
      <c r="D23" s="44"/>
    </row>
    <row r="24" spans="2:4" ht="70.05" customHeight="1" x14ac:dyDescent="0.25">
      <c r="B24" s="39"/>
      <c r="D24" s="131"/>
    </row>
    <row r="25" spans="2:4" ht="13.2" customHeight="1" x14ac:dyDescent="0.25"/>
    <row r="26" spans="2:4" ht="13.2" customHeight="1" x14ac:dyDescent="0.25">
      <c r="B26" s="24" t="s">
        <v>62</v>
      </c>
      <c r="D26" s="24"/>
    </row>
    <row r="27" spans="2:4" x14ac:dyDescent="0.25">
      <c r="B27" s="44" t="s">
        <v>256</v>
      </c>
      <c r="D27" s="44"/>
    </row>
    <row r="28" spans="2:4" ht="70.05" customHeight="1" x14ac:dyDescent="0.25">
      <c r="B28" s="39"/>
      <c r="D28" s="131"/>
    </row>
    <row r="29" spans="2:4" ht="13.2" customHeight="1" x14ac:dyDescent="0.25"/>
    <row r="30" spans="2:4" ht="13.2" customHeight="1" x14ac:dyDescent="0.25">
      <c r="B30" s="24" t="s">
        <v>257</v>
      </c>
      <c r="D30" s="24"/>
    </row>
    <row r="31" spans="2:4" x14ac:dyDescent="0.25">
      <c r="B31" s="44" t="s">
        <v>23</v>
      </c>
      <c r="D31" s="44"/>
    </row>
    <row r="32" spans="2:4" ht="70.05" customHeight="1" x14ac:dyDescent="0.25">
      <c r="B32" s="39"/>
      <c r="D32" s="131"/>
    </row>
    <row r="33" spans="2:4" ht="13.2" customHeight="1" x14ac:dyDescent="0.25"/>
    <row r="34" spans="2:4" x14ac:dyDescent="0.25">
      <c r="B34" s="24" t="s">
        <v>248</v>
      </c>
      <c r="D34" s="24"/>
    </row>
    <row r="35" spans="2:4" ht="22.8" x14ac:dyDescent="0.25">
      <c r="B35" s="44" t="s">
        <v>260</v>
      </c>
      <c r="D35" s="44"/>
    </row>
    <row r="36" spans="2:4" ht="70.05" customHeight="1" x14ac:dyDescent="0.25">
      <c r="B36" s="39"/>
      <c r="D36" s="131"/>
    </row>
    <row r="37" spans="2:4" x14ac:dyDescent="0.25">
      <c r="B37" s="144"/>
      <c r="C37" s="145"/>
      <c r="D37" s="144"/>
    </row>
    <row r="38" spans="2:4" x14ac:dyDescent="0.25">
      <c r="B38" s="24" t="s">
        <v>262</v>
      </c>
      <c r="D38" s="24"/>
    </row>
    <row r="39" spans="2:4" x14ac:dyDescent="0.25">
      <c r="B39" s="44" t="s">
        <v>261</v>
      </c>
      <c r="D39" s="44"/>
    </row>
    <row r="40" spans="2:4" ht="70.05" customHeight="1" x14ac:dyDescent="0.25">
      <c r="B40" s="39"/>
      <c r="D40" s="131"/>
    </row>
    <row r="41" spans="2:4" x14ac:dyDescent="0.25">
      <c r="B41" s="144"/>
      <c r="C41" s="145"/>
      <c r="D41" s="144"/>
    </row>
    <row r="42" spans="2:4" x14ac:dyDescent="0.25">
      <c r="B42" s="24" t="s">
        <v>21</v>
      </c>
      <c r="D42" s="24"/>
    </row>
    <row r="43" spans="2:4" ht="22.8" x14ac:dyDescent="0.25">
      <c r="B43" s="44" t="s">
        <v>249</v>
      </c>
      <c r="D43" s="44"/>
    </row>
    <row r="44" spans="2:4" ht="70.05" customHeight="1" x14ac:dyDescent="0.25">
      <c r="B44" s="39"/>
      <c r="D44" s="131"/>
    </row>
    <row r="46" spans="2:4" x14ac:dyDescent="0.25">
      <c r="B46" s="24" t="s">
        <v>250</v>
      </c>
      <c r="D46" s="24"/>
    </row>
    <row r="47" spans="2:4" x14ac:dyDescent="0.25">
      <c r="B47" s="44" t="s">
        <v>258</v>
      </c>
      <c r="D47" s="44"/>
    </row>
    <row r="48" spans="2:4" ht="49.95" customHeight="1" x14ac:dyDescent="0.25">
      <c r="B48" s="39"/>
      <c r="D48" s="131"/>
    </row>
  </sheetData>
  <pageMargins left="0.25" right="0.25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O114"/>
  <sheetViews>
    <sheetView showGridLines="0" zoomScale="80" zoomScaleNormal="80" workbookViewId="0">
      <pane ySplit="5" topLeftCell="A6" activePane="bottomLeft" state="frozen"/>
      <selection activeCell="D24" sqref="D24"/>
      <selection pane="bottomLeft" activeCell="A8" sqref="A8"/>
    </sheetView>
  </sheetViews>
  <sheetFormatPr defaultColWidth="8.796875" defaultRowHeight="13.2" x14ac:dyDescent="0.25"/>
  <cols>
    <col min="1" max="1" width="3.69921875" style="15" customWidth="1"/>
    <col min="2" max="2" width="27.09765625" style="15" customWidth="1"/>
    <col min="3" max="3" width="3.69921875" style="15" customWidth="1"/>
    <col min="4" max="4" width="36.69921875" style="29" customWidth="1"/>
    <col min="5" max="5" width="3.69921875" style="15" customWidth="1"/>
    <col min="6" max="6" width="36.8984375" style="25" customWidth="1"/>
    <col min="7" max="7" width="3.69921875" style="15" customWidth="1"/>
    <col min="8" max="8" width="24.59765625" style="15" customWidth="1"/>
    <col min="9" max="9" width="3.69921875" style="15" customWidth="1"/>
    <col min="10" max="10" width="9.3984375" style="36" customWidth="1"/>
    <col min="11" max="11" width="9" style="36" customWidth="1"/>
    <col min="12" max="12" width="9.296875" style="36" customWidth="1"/>
    <col min="13" max="13" width="7.796875" style="15" customWidth="1"/>
    <col min="14" max="14" width="3.69921875" style="15" customWidth="1"/>
    <col min="15" max="15" width="60.69921875" style="15" customWidth="1"/>
    <col min="16" max="16384" width="8.796875" style="15"/>
  </cols>
  <sheetData>
    <row r="2" spans="2:15" ht="15.6" x14ac:dyDescent="0.25">
      <c r="B2" s="40" t="s">
        <v>38</v>
      </c>
      <c r="C2" s="14"/>
      <c r="D2" s="30"/>
      <c r="E2" s="14"/>
    </row>
    <row r="4" spans="2:15" x14ac:dyDescent="0.25">
      <c r="B4" s="16" t="s">
        <v>48</v>
      </c>
      <c r="C4" s="16"/>
      <c r="D4" s="16" t="s">
        <v>19</v>
      </c>
      <c r="E4" s="16"/>
      <c r="F4" s="16" t="s">
        <v>83</v>
      </c>
      <c r="G4" s="16"/>
      <c r="H4" s="16" t="s">
        <v>101</v>
      </c>
      <c r="I4" s="16"/>
      <c r="J4" s="148" t="s">
        <v>100</v>
      </c>
      <c r="K4" s="148"/>
      <c r="L4" s="148"/>
      <c r="M4" s="78"/>
      <c r="N4" s="78"/>
      <c r="O4" s="16" t="s">
        <v>242</v>
      </c>
    </row>
    <row r="5" spans="2:15" s="22" customFormat="1" ht="45.6" x14ac:dyDescent="0.25">
      <c r="B5" s="17"/>
      <c r="C5" s="17"/>
      <c r="D5" s="17"/>
      <c r="E5" s="17"/>
      <c r="F5" s="52" t="s">
        <v>251</v>
      </c>
      <c r="G5" s="53"/>
      <c r="H5" s="52" t="s">
        <v>178</v>
      </c>
      <c r="I5" s="17"/>
      <c r="J5" s="51" t="s">
        <v>40</v>
      </c>
      <c r="K5" s="51" t="s">
        <v>34</v>
      </c>
      <c r="L5" s="51" t="s">
        <v>84</v>
      </c>
      <c r="M5" s="51" t="s">
        <v>110</v>
      </c>
      <c r="N5" s="51"/>
      <c r="O5" s="52"/>
    </row>
    <row r="6" spans="2:15" ht="26.4" x14ac:dyDescent="0.25">
      <c r="B6" s="19" t="s">
        <v>239</v>
      </c>
      <c r="C6" s="19"/>
      <c r="D6" s="32"/>
      <c r="E6" s="19"/>
      <c r="F6" s="26"/>
      <c r="G6" s="20"/>
      <c r="H6" s="20"/>
      <c r="I6" s="20"/>
      <c r="J6" s="20"/>
      <c r="K6" s="20"/>
      <c r="L6" s="20"/>
      <c r="M6" s="98"/>
      <c r="N6" s="98"/>
      <c r="O6" s="20"/>
    </row>
    <row r="7" spans="2:15" x14ac:dyDescent="0.25">
      <c r="B7" s="21"/>
      <c r="C7" s="21"/>
      <c r="D7" s="33"/>
      <c r="E7" s="21"/>
      <c r="F7" s="27"/>
      <c r="G7" s="22"/>
      <c r="H7" s="22"/>
      <c r="I7" s="22"/>
      <c r="J7" s="38"/>
      <c r="K7" s="38"/>
      <c r="L7" s="38"/>
      <c r="M7" s="96"/>
      <c r="N7" s="96"/>
      <c r="O7" s="22"/>
    </row>
    <row r="8" spans="2:15" ht="60" customHeight="1" x14ac:dyDescent="0.25">
      <c r="B8" s="18" t="s">
        <v>26</v>
      </c>
      <c r="D8" s="29" t="s">
        <v>49</v>
      </c>
      <c r="F8" s="61"/>
      <c r="G8" s="22"/>
      <c r="H8" s="61"/>
      <c r="I8" s="22"/>
      <c r="J8" s="76">
        <v>0</v>
      </c>
      <c r="K8" s="76">
        <v>0</v>
      </c>
      <c r="L8" s="76">
        <v>0</v>
      </c>
      <c r="M8" s="96">
        <f t="shared" ref="M8:M78" si="0">J8+K8+L8</f>
        <v>0</v>
      </c>
      <c r="N8" s="96"/>
      <c r="O8" s="127"/>
    </row>
    <row r="9" spans="2:15" x14ac:dyDescent="0.25">
      <c r="B9" s="18"/>
      <c r="F9" s="28"/>
      <c r="G9" s="22"/>
      <c r="H9" s="22"/>
      <c r="I9" s="22"/>
      <c r="J9" s="74"/>
      <c r="K9" s="74"/>
      <c r="L9" s="74"/>
      <c r="M9" s="96"/>
      <c r="N9" s="96"/>
      <c r="O9" s="22"/>
    </row>
    <row r="10" spans="2:15" ht="77.400000000000006" customHeight="1" x14ac:dyDescent="0.25">
      <c r="B10" s="18" t="s">
        <v>25</v>
      </c>
      <c r="D10" s="29" t="s">
        <v>51</v>
      </c>
      <c r="F10" s="61"/>
      <c r="H10" s="61"/>
      <c r="J10" s="76">
        <v>0</v>
      </c>
      <c r="K10" s="76">
        <v>0</v>
      </c>
      <c r="L10" s="76">
        <v>0</v>
      </c>
      <c r="M10" s="96">
        <f t="shared" si="0"/>
        <v>0</v>
      </c>
      <c r="N10" s="96"/>
      <c r="O10" s="127"/>
    </row>
    <row r="11" spans="2:15" x14ac:dyDescent="0.25">
      <c r="B11" s="18"/>
      <c r="F11" s="28"/>
      <c r="J11" s="75"/>
      <c r="K11" s="75"/>
      <c r="L11" s="75"/>
      <c r="M11" s="96"/>
      <c r="N11" s="96"/>
    </row>
    <row r="12" spans="2:15" ht="60" customHeight="1" x14ac:dyDescent="0.25">
      <c r="B12" s="18" t="s">
        <v>173</v>
      </c>
      <c r="D12" s="29" t="s">
        <v>172</v>
      </c>
      <c r="F12" s="61"/>
      <c r="H12" s="61"/>
      <c r="J12" s="76">
        <v>0</v>
      </c>
      <c r="K12" s="76">
        <v>0</v>
      </c>
      <c r="L12" s="76">
        <v>0</v>
      </c>
      <c r="M12" s="96">
        <f t="shared" si="0"/>
        <v>0</v>
      </c>
      <c r="N12" s="96"/>
      <c r="O12" s="127"/>
    </row>
    <row r="13" spans="2:15" x14ac:dyDescent="0.25">
      <c r="B13" s="18"/>
      <c r="F13" s="28"/>
      <c r="J13" s="75"/>
      <c r="K13" s="75"/>
      <c r="L13" s="75"/>
      <c r="M13" s="96"/>
      <c r="N13" s="96"/>
    </row>
    <row r="14" spans="2:15" ht="60" customHeight="1" x14ac:dyDescent="0.25">
      <c r="B14" s="18" t="s">
        <v>224</v>
      </c>
      <c r="D14" s="29" t="s">
        <v>50</v>
      </c>
      <c r="F14" s="61"/>
      <c r="H14" s="61"/>
      <c r="J14" s="76">
        <v>0</v>
      </c>
      <c r="K14" s="76">
        <v>0</v>
      </c>
      <c r="L14" s="76">
        <v>0</v>
      </c>
      <c r="M14" s="96">
        <f t="shared" si="0"/>
        <v>0</v>
      </c>
      <c r="N14" s="96"/>
      <c r="O14" s="127"/>
    </row>
    <row r="15" spans="2:15" x14ac:dyDescent="0.25">
      <c r="B15" s="18"/>
      <c r="F15" s="28"/>
      <c r="J15" s="75"/>
      <c r="K15" s="75"/>
      <c r="L15" s="75"/>
      <c r="M15" s="96"/>
      <c r="N15" s="96"/>
    </row>
    <row r="16" spans="2:15" ht="60" customHeight="1" x14ac:dyDescent="0.25">
      <c r="B16" s="18" t="s">
        <v>24</v>
      </c>
      <c r="D16" s="29" t="s">
        <v>53</v>
      </c>
      <c r="F16" s="61"/>
      <c r="H16" s="61"/>
      <c r="J16" s="76">
        <v>0</v>
      </c>
      <c r="K16" s="76">
        <v>0</v>
      </c>
      <c r="L16" s="76">
        <v>0</v>
      </c>
      <c r="M16" s="96">
        <f t="shared" si="0"/>
        <v>0</v>
      </c>
      <c r="N16" s="96"/>
      <c r="O16" s="127"/>
    </row>
    <row r="17" spans="2:15" x14ac:dyDescent="0.25">
      <c r="F17" s="28"/>
      <c r="M17" s="96"/>
      <c r="N17" s="96"/>
    </row>
    <row r="18" spans="2:15" ht="60" customHeight="1" x14ac:dyDescent="0.25">
      <c r="B18" s="18" t="s">
        <v>170</v>
      </c>
      <c r="D18" s="29" t="s">
        <v>171</v>
      </c>
      <c r="F18" s="61"/>
      <c r="H18" s="61"/>
      <c r="J18" s="76">
        <v>0</v>
      </c>
      <c r="K18" s="76">
        <v>0</v>
      </c>
      <c r="L18" s="76">
        <v>0</v>
      </c>
      <c r="M18" s="96">
        <f t="shared" ref="M18" si="1">J18+K18+L18</f>
        <v>0</v>
      </c>
      <c r="N18" s="96"/>
      <c r="O18" s="127"/>
    </row>
    <row r="19" spans="2:15" x14ac:dyDescent="0.25">
      <c r="F19" s="28"/>
      <c r="M19" s="96"/>
      <c r="N19" s="96"/>
    </row>
    <row r="20" spans="2:15" ht="60" customHeight="1" x14ac:dyDescent="0.25">
      <c r="B20" s="18" t="s">
        <v>41</v>
      </c>
      <c r="D20" s="29" t="s">
        <v>54</v>
      </c>
      <c r="F20" s="61"/>
      <c r="H20" s="61"/>
      <c r="J20" s="76">
        <v>0</v>
      </c>
      <c r="K20" s="76">
        <v>0</v>
      </c>
      <c r="L20" s="76">
        <v>0</v>
      </c>
      <c r="M20" s="96">
        <f>J20+K20+L20</f>
        <v>0</v>
      </c>
      <c r="N20" s="96"/>
      <c r="O20" s="127"/>
    </row>
    <row r="21" spans="2:15" x14ac:dyDescent="0.25">
      <c r="B21" s="18"/>
      <c r="M21" s="96"/>
      <c r="N21" s="96"/>
    </row>
    <row r="22" spans="2:15" ht="60" customHeight="1" x14ac:dyDescent="0.25">
      <c r="B22" s="18" t="s">
        <v>241</v>
      </c>
      <c r="D22" s="29" t="s">
        <v>240</v>
      </c>
      <c r="F22" s="61"/>
      <c r="H22" s="61"/>
      <c r="J22" s="76">
        <v>0</v>
      </c>
      <c r="K22" s="76">
        <v>0</v>
      </c>
      <c r="L22" s="76">
        <v>0</v>
      </c>
      <c r="M22" s="96">
        <f t="shared" ref="M22" si="2">J22+K22+L22</f>
        <v>0</v>
      </c>
      <c r="N22" s="96"/>
      <c r="O22" s="127"/>
    </row>
    <row r="23" spans="2:15" x14ac:dyDescent="0.25">
      <c r="F23" s="28"/>
      <c r="M23" s="96"/>
      <c r="N23" s="96"/>
    </row>
    <row r="24" spans="2:15" x14ac:dyDescent="0.25">
      <c r="B24" s="80" t="s">
        <v>112</v>
      </c>
      <c r="C24" s="83"/>
      <c r="D24" s="93"/>
      <c r="E24" s="83"/>
      <c r="F24" s="82"/>
      <c r="G24" s="83"/>
      <c r="H24" s="83"/>
      <c r="I24" s="83"/>
      <c r="J24" s="84"/>
      <c r="K24" s="84"/>
      <c r="L24" s="84"/>
      <c r="M24" s="97">
        <f>AVERAGE(M8:M22)</f>
        <v>0</v>
      </c>
      <c r="N24" s="97"/>
      <c r="O24" s="83"/>
    </row>
    <row r="25" spans="2:15" x14ac:dyDescent="0.25">
      <c r="M25" s="96"/>
      <c r="N25" s="96"/>
    </row>
    <row r="26" spans="2:15" x14ac:dyDescent="0.25">
      <c r="M26" s="96"/>
      <c r="N26" s="96"/>
    </row>
    <row r="27" spans="2:15" x14ac:dyDescent="0.25">
      <c r="B27" s="19" t="s">
        <v>174</v>
      </c>
      <c r="C27" s="19"/>
      <c r="D27" s="32"/>
      <c r="E27" s="19"/>
      <c r="F27" s="26"/>
      <c r="G27" s="20"/>
      <c r="H27" s="20"/>
      <c r="I27" s="20"/>
      <c r="J27" s="37"/>
      <c r="K27" s="37"/>
      <c r="L27" s="37"/>
      <c r="M27" s="98"/>
      <c r="N27" s="98"/>
      <c r="O27" s="20"/>
    </row>
    <row r="28" spans="2:15" x14ac:dyDescent="0.25">
      <c r="M28" s="96"/>
      <c r="N28" s="96"/>
    </row>
    <row r="29" spans="2:15" ht="60" customHeight="1" x14ac:dyDescent="0.25">
      <c r="B29" s="18" t="s">
        <v>64</v>
      </c>
      <c r="D29" s="29" t="s">
        <v>65</v>
      </c>
      <c r="F29" s="61"/>
      <c r="H29" s="61"/>
      <c r="J29" s="76">
        <v>0</v>
      </c>
      <c r="K29" s="76">
        <v>0</v>
      </c>
      <c r="L29" s="76">
        <v>0</v>
      </c>
      <c r="M29" s="96">
        <f t="shared" si="0"/>
        <v>0</v>
      </c>
      <c r="N29" s="96"/>
      <c r="O29" s="127"/>
    </row>
    <row r="30" spans="2:15" x14ac:dyDescent="0.25">
      <c r="B30" s="18"/>
      <c r="J30" s="75"/>
      <c r="K30" s="75"/>
      <c r="L30" s="75"/>
      <c r="M30" s="96"/>
      <c r="N30" s="96"/>
    </row>
    <row r="31" spans="2:15" ht="60" customHeight="1" x14ac:dyDescent="0.25">
      <c r="B31" s="18" t="s">
        <v>27</v>
      </c>
      <c r="D31" s="29" t="s">
        <v>45</v>
      </c>
      <c r="F31" s="61"/>
      <c r="H31" s="61"/>
      <c r="J31" s="76">
        <v>0</v>
      </c>
      <c r="K31" s="76">
        <v>0</v>
      </c>
      <c r="L31" s="76">
        <v>0</v>
      </c>
      <c r="M31" s="96">
        <f t="shared" si="0"/>
        <v>0</v>
      </c>
      <c r="N31" s="96"/>
      <c r="O31" s="127"/>
    </row>
    <row r="32" spans="2:15" x14ac:dyDescent="0.25">
      <c r="B32" s="18"/>
      <c r="J32" s="75"/>
      <c r="K32" s="75"/>
      <c r="L32" s="75"/>
      <c r="M32" s="96"/>
      <c r="N32" s="96"/>
    </row>
    <row r="33" spans="2:15" ht="60" customHeight="1" x14ac:dyDescent="0.25">
      <c r="B33" s="18" t="s">
        <v>28</v>
      </c>
      <c r="D33" s="29" t="s">
        <v>30</v>
      </c>
      <c r="F33" s="61"/>
      <c r="H33" s="61"/>
      <c r="J33" s="76">
        <v>0</v>
      </c>
      <c r="K33" s="76">
        <v>0</v>
      </c>
      <c r="L33" s="76">
        <v>0</v>
      </c>
      <c r="M33" s="96">
        <f t="shared" si="0"/>
        <v>0</v>
      </c>
      <c r="N33" s="96"/>
      <c r="O33" s="127"/>
    </row>
    <row r="34" spans="2:15" x14ac:dyDescent="0.25">
      <c r="B34" s="18"/>
      <c r="J34" s="75"/>
      <c r="K34" s="75"/>
      <c r="L34" s="75"/>
      <c r="M34" s="96"/>
      <c r="N34" s="96"/>
    </row>
    <row r="35" spans="2:15" ht="60" customHeight="1" x14ac:dyDescent="0.25">
      <c r="B35" s="18" t="s">
        <v>31</v>
      </c>
      <c r="D35" s="29" t="s">
        <v>52</v>
      </c>
      <c r="F35" s="61"/>
      <c r="H35" s="61"/>
      <c r="J35" s="76">
        <v>0</v>
      </c>
      <c r="K35" s="76">
        <v>0</v>
      </c>
      <c r="L35" s="76">
        <v>0</v>
      </c>
      <c r="M35" s="96">
        <f t="shared" si="0"/>
        <v>0</v>
      </c>
      <c r="N35" s="96"/>
      <c r="O35" s="127"/>
    </row>
    <row r="36" spans="2:15" x14ac:dyDescent="0.25">
      <c r="B36" s="18"/>
      <c r="J36" s="75"/>
      <c r="K36" s="75"/>
      <c r="L36" s="75"/>
      <c r="M36" s="96"/>
      <c r="N36" s="96"/>
    </row>
    <row r="37" spans="2:15" ht="60" customHeight="1" x14ac:dyDescent="0.25">
      <c r="B37" s="18" t="s">
        <v>29</v>
      </c>
      <c r="D37" s="29" t="s">
        <v>32</v>
      </c>
      <c r="F37" s="61"/>
      <c r="H37" s="61"/>
      <c r="J37" s="76">
        <v>0</v>
      </c>
      <c r="K37" s="76">
        <v>0</v>
      </c>
      <c r="L37" s="76">
        <v>0</v>
      </c>
      <c r="M37" s="96">
        <f t="shared" si="0"/>
        <v>0</v>
      </c>
      <c r="N37" s="96"/>
      <c r="O37" s="127"/>
    </row>
    <row r="38" spans="2:15" x14ac:dyDescent="0.25">
      <c r="B38" s="18"/>
      <c r="J38" s="75"/>
      <c r="K38" s="75"/>
      <c r="L38" s="75"/>
      <c r="M38" s="96"/>
      <c r="N38" s="96"/>
    </row>
    <row r="39" spans="2:15" x14ac:dyDescent="0.25">
      <c r="B39" s="80" t="s">
        <v>112</v>
      </c>
      <c r="C39" s="83"/>
      <c r="D39" s="93"/>
      <c r="E39" s="83"/>
      <c r="F39" s="82"/>
      <c r="G39" s="83"/>
      <c r="H39" s="83"/>
      <c r="I39" s="83"/>
      <c r="J39" s="84"/>
      <c r="K39" s="84"/>
      <c r="L39" s="84"/>
      <c r="M39" s="97">
        <f>AVERAGE(M29:M37)</f>
        <v>0</v>
      </c>
      <c r="N39" s="97"/>
      <c r="O39" s="83"/>
    </row>
    <row r="40" spans="2:15" x14ac:dyDescent="0.25">
      <c r="B40" s="18"/>
      <c r="M40" s="96"/>
      <c r="N40" s="96"/>
    </row>
    <row r="41" spans="2:15" x14ac:dyDescent="0.25">
      <c r="B41" s="18"/>
      <c r="M41" s="96"/>
      <c r="N41" s="96"/>
    </row>
    <row r="42" spans="2:15" x14ac:dyDescent="0.25">
      <c r="B42" s="19" t="s">
        <v>231</v>
      </c>
      <c r="C42" s="19"/>
      <c r="D42" s="32"/>
      <c r="E42" s="19"/>
      <c r="F42" s="26"/>
      <c r="G42" s="20"/>
      <c r="H42" s="20"/>
      <c r="I42" s="20"/>
      <c r="J42" s="37"/>
      <c r="K42" s="37"/>
      <c r="L42" s="37"/>
      <c r="M42" s="98"/>
      <c r="N42" s="98"/>
      <c r="O42" s="20"/>
    </row>
    <row r="43" spans="2:15" s="22" customFormat="1" x14ac:dyDescent="0.25">
      <c r="B43" s="21"/>
      <c r="C43" s="21"/>
      <c r="D43" s="33"/>
      <c r="E43" s="21"/>
      <c r="F43" s="27"/>
      <c r="J43" s="38"/>
      <c r="K43" s="38"/>
      <c r="L43" s="38"/>
      <c r="M43" s="96"/>
      <c r="N43" s="96"/>
    </row>
    <row r="44" spans="2:15" ht="60" customHeight="1" x14ac:dyDescent="0.25">
      <c r="B44" s="18" t="s">
        <v>115</v>
      </c>
      <c r="D44" s="29" t="s">
        <v>232</v>
      </c>
      <c r="F44" s="61"/>
      <c r="H44" s="61"/>
      <c r="J44" s="76">
        <v>0</v>
      </c>
      <c r="K44" s="76">
        <v>0</v>
      </c>
      <c r="L44" s="76">
        <v>0</v>
      </c>
      <c r="M44" s="96">
        <f t="shared" si="0"/>
        <v>0</v>
      </c>
      <c r="N44" s="96"/>
      <c r="O44" s="127" t="s">
        <v>267</v>
      </c>
    </row>
    <row r="45" spans="2:15" x14ac:dyDescent="0.25">
      <c r="B45" s="18"/>
      <c r="J45" s="75"/>
      <c r="K45" s="75"/>
      <c r="L45" s="75"/>
      <c r="M45" s="96"/>
      <c r="N45" s="96"/>
    </row>
    <row r="46" spans="2:15" ht="60" customHeight="1" x14ac:dyDescent="0.25">
      <c r="B46" s="18" t="s">
        <v>119</v>
      </c>
      <c r="D46" s="29" t="s">
        <v>233</v>
      </c>
      <c r="F46" s="61"/>
      <c r="H46" s="61"/>
      <c r="J46" s="76">
        <v>0</v>
      </c>
      <c r="K46" s="76">
        <v>0</v>
      </c>
      <c r="L46" s="76">
        <v>0</v>
      </c>
      <c r="M46" s="96">
        <f t="shared" si="0"/>
        <v>0</v>
      </c>
      <c r="N46" s="96"/>
      <c r="O46" s="127" t="s">
        <v>267</v>
      </c>
    </row>
    <row r="47" spans="2:15" x14ac:dyDescent="0.25">
      <c r="B47" s="18"/>
      <c r="J47" s="75"/>
      <c r="K47" s="75"/>
      <c r="L47" s="75"/>
      <c r="M47" s="96"/>
      <c r="N47" s="96"/>
    </row>
    <row r="48" spans="2:15" ht="60" customHeight="1" x14ac:dyDescent="0.25">
      <c r="B48" s="18" t="s">
        <v>113</v>
      </c>
      <c r="D48" s="29" t="s">
        <v>114</v>
      </c>
      <c r="F48" s="61"/>
      <c r="H48" s="61"/>
      <c r="J48" s="76">
        <v>0</v>
      </c>
      <c r="K48" s="76">
        <v>0</v>
      </c>
      <c r="L48" s="76">
        <v>0</v>
      </c>
      <c r="M48" s="96">
        <f t="shared" si="0"/>
        <v>0</v>
      </c>
      <c r="N48" s="96"/>
      <c r="O48" s="127" t="s">
        <v>267</v>
      </c>
    </row>
    <row r="49" spans="2:15" x14ac:dyDescent="0.25">
      <c r="B49" s="18"/>
      <c r="J49" s="75"/>
      <c r="K49" s="75"/>
      <c r="L49" s="75"/>
      <c r="M49" s="96"/>
      <c r="N49" s="96"/>
    </row>
    <row r="50" spans="2:15" ht="60" customHeight="1" x14ac:dyDescent="0.25">
      <c r="B50" s="18" t="s">
        <v>116</v>
      </c>
      <c r="D50" s="29" t="s">
        <v>118</v>
      </c>
      <c r="F50" s="61"/>
      <c r="H50" s="61"/>
      <c r="J50" s="76">
        <v>0</v>
      </c>
      <c r="K50" s="76">
        <v>0</v>
      </c>
      <c r="L50" s="76">
        <v>0</v>
      </c>
      <c r="M50" s="96">
        <f t="shared" si="0"/>
        <v>0</v>
      </c>
      <c r="N50" s="96"/>
      <c r="O50" s="127"/>
    </row>
    <row r="51" spans="2:15" x14ac:dyDescent="0.25">
      <c r="J51" s="75"/>
      <c r="K51" s="75"/>
      <c r="L51" s="75"/>
      <c r="M51" s="96"/>
      <c r="N51" s="96"/>
    </row>
    <row r="52" spans="2:15" ht="60" customHeight="1" x14ac:dyDescent="0.25">
      <c r="B52" s="18" t="s">
        <v>117</v>
      </c>
      <c r="D52" s="29" t="s">
        <v>55</v>
      </c>
      <c r="F52" s="61"/>
      <c r="H52" s="61"/>
      <c r="J52" s="76">
        <v>0</v>
      </c>
      <c r="K52" s="76">
        <v>0</v>
      </c>
      <c r="L52" s="76">
        <v>0</v>
      </c>
      <c r="M52" s="96">
        <f t="shared" si="0"/>
        <v>0</v>
      </c>
      <c r="N52" s="96"/>
      <c r="O52" s="127"/>
    </row>
    <row r="53" spans="2:15" x14ac:dyDescent="0.25">
      <c r="C53" s="18"/>
      <c r="D53" s="31"/>
      <c r="E53" s="18"/>
      <c r="M53" s="96"/>
      <c r="N53" s="96"/>
    </row>
    <row r="54" spans="2:15" x14ac:dyDescent="0.25">
      <c r="B54" s="83"/>
      <c r="C54" s="83"/>
      <c r="D54" s="93"/>
      <c r="E54" s="83"/>
      <c r="F54" s="82"/>
      <c r="G54" s="83"/>
      <c r="H54" s="83"/>
      <c r="I54" s="83"/>
      <c r="J54" s="84"/>
      <c r="K54" s="84"/>
      <c r="L54" s="84"/>
      <c r="M54" s="97">
        <f>AVERAGE(M44:M52)</f>
        <v>0</v>
      </c>
      <c r="N54" s="97"/>
      <c r="O54" s="83"/>
    </row>
    <row r="55" spans="2:15" x14ac:dyDescent="0.25">
      <c r="B55" s="22"/>
      <c r="C55" s="22"/>
      <c r="D55" s="35"/>
      <c r="E55" s="22"/>
      <c r="F55" s="27"/>
      <c r="G55" s="22"/>
      <c r="H55" s="22"/>
      <c r="I55" s="22"/>
      <c r="J55" s="38"/>
      <c r="K55" s="38"/>
      <c r="L55" s="38"/>
      <c r="M55" s="99"/>
      <c r="N55" s="99"/>
      <c r="O55" s="22"/>
    </row>
    <row r="56" spans="2:15" x14ac:dyDescent="0.25">
      <c r="B56" s="22"/>
      <c r="C56" s="22"/>
      <c r="D56" s="35"/>
      <c r="E56" s="22"/>
      <c r="F56" s="27"/>
      <c r="G56" s="22"/>
      <c r="H56" s="22"/>
      <c r="I56" s="22"/>
      <c r="J56" s="38"/>
      <c r="K56" s="38"/>
      <c r="L56" s="38"/>
      <c r="M56" s="99"/>
      <c r="N56" s="99"/>
      <c r="O56" s="22"/>
    </row>
    <row r="57" spans="2:15" x14ac:dyDescent="0.25">
      <c r="B57" s="19" t="s">
        <v>221</v>
      </c>
      <c r="C57" s="20"/>
      <c r="D57" s="34"/>
      <c r="E57" s="20"/>
      <c r="F57" s="26"/>
      <c r="G57" s="20"/>
      <c r="H57" s="20"/>
      <c r="I57" s="20"/>
      <c r="J57" s="37"/>
      <c r="K57" s="37"/>
      <c r="L57" s="37"/>
      <c r="M57" s="98"/>
      <c r="N57" s="98"/>
      <c r="O57" s="20"/>
    </row>
    <row r="58" spans="2:15" x14ac:dyDescent="0.25">
      <c r="M58" s="96"/>
      <c r="N58" s="96"/>
    </row>
    <row r="59" spans="2:15" ht="60" customHeight="1" x14ac:dyDescent="0.25">
      <c r="B59" s="18" t="s">
        <v>225</v>
      </c>
      <c r="D59" s="29" t="s">
        <v>56</v>
      </c>
      <c r="F59" s="61"/>
      <c r="H59" s="61"/>
      <c r="J59" s="76">
        <v>0</v>
      </c>
      <c r="K59" s="76">
        <v>0</v>
      </c>
      <c r="L59" s="76">
        <v>0</v>
      </c>
      <c r="M59" s="96">
        <f t="shared" si="0"/>
        <v>0</v>
      </c>
      <c r="N59" s="96"/>
      <c r="O59" s="127"/>
    </row>
    <row r="60" spans="2:15" x14ac:dyDescent="0.25">
      <c r="B60" s="18"/>
      <c r="J60" s="75"/>
      <c r="K60" s="75"/>
      <c r="L60" s="75"/>
      <c r="M60" s="96"/>
      <c r="N60" s="96"/>
    </row>
    <row r="61" spans="2:15" ht="60" customHeight="1" x14ac:dyDescent="0.25">
      <c r="B61" s="18" t="s">
        <v>226</v>
      </c>
      <c r="D61" s="29" t="s">
        <v>227</v>
      </c>
      <c r="F61" s="61"/>
      <c r="H61" s="61"/>
      <c r="J61" s="76">
        <v>0</v>
      </c>
      <c r="K61" s="76">
        <v>0</v>
      </c>
      <c r="L61" s="76">
        <v>0</v>
      </c>
      <c r="M61" s="96">
        <f t="shared" si="0"/>
        <v>0</v>
      </c>
      <c r="N61" s="96"/>
      <c r="O61" s="127"/>
    </row>
    <row r="62" spans="2:15" s="22" customFormat="1" ht="13.2" customHeight="1" x14ac:dyDescent="0.25">
      <c r="B62" s="21"/>
      <c r="D62" s="35"/>
      <c r="F62" s="28"/>
      <c r="J62" s="74"/>
      <c r="K62" s="74"/>
      <c r="L62" s="74"/>
      <c r="M62" s="96"/>
      <c r="N62" s="96"/>
    </row>
    <row r="63" spans="2:15" ht="60" customHeight="1" x14ac:dyDescent="0.25">
      <c r="B63" s="18" t="s">
        <v>228</v>
      </c>
      <c r="D63" s="29" t="s">
        <v>236</v>
      </c>
      <c r="F63" s="61"/>
      <c r="H63" s="61"/>
      <c r="J63" s="76">
        <v>0</v>
      </c>
      <c r="K63" s="76">
        <v>0</v>
      </c>
      <c r="L63" s="76">
        <v>0</v>
      </c>
      <c r="M63" s="96">
        <f t="shared" si="0"/>
        <v>0</v>
      </c>
      <c r="N63" s="96"/>
      <c r="O63" s="127"/>
    </row>
    <row r="64" spans="2:15" x14ac:dyDescent="0.25">
      <c r="B64" s="18"/>
      <c r="J64" s="75"/>
      <c r="K64" s="75"/>
      <c r="L64" s="75"/>
      <c r="M64" s="96"/>
      <c r="N64" s="96"/>
    </row>
    <row r="65" spans="2:15" ht="60" customHeight="1" x14ac:dyDescent="0.25">
      <c r="B65" s="18" t="s">
        <v>229</v>
      </c>
      <c r="D65" s="29" t="s">
        <v>230</v>
      </c>
      <c r="F65" s="61"/>
      <c r="H65" s="61"/>
      <c r="J65" s="76">
        <v>0</v>
      </c>
      <c r="K65" s="76">
        <v>0</v>
      </c>
      <c r="L65" s="76">
        <v>0</v>
      </c>
      <c r="M65" s="96">
        <f t="shared" si="0"/>
        <v>0</v>
      </c>
      <c r="N65" s="96"/>
      <c r="O65" s="127"/>
    </row>
    <row r="66" spans="2:15" x14ac:dyDescent="0.25">
      <c r="B66" s="18"/>
      <c r="J66" s="75"/>
      <c r="K66" s="75"/>
      <c r="L66" s="75"/>
      <c r="M66" s="96"/>
      <c r="N66" s="96"/>
    </row>
    <row r="67" spans="2:15" ht="60" customHeight="1" x14ac:dyDescent="0.25">
      <c r="B67" s="18" t="s">
        <v>238</v>
      </c>
      <c r="D67" s="29" t="s">
        <v>237</v>
      </c>
      <c r="F67" s="61"/>
      <c r="H67" s="61"/>
      <c r="J67" s="76">
        <v>0</v>
      </c>
      <c r="K67" s="76">
        <v>0</v>
      </c>
      <c r="L67" s="76">
        <v>0</v>
      </c>
      <c r="M67" s="96">
        <f t="shared" si="0"/>
        <v>0</v>
      </c>
      <c r="N67" s="96"/>
      <c r="O67" s="127"/>
    </row>
    <row r="68" spans="2:15" x14ac:dyDescent="0.25">
      <c r="M68" s="96"/>
      <c r="N68" s="96"/>
    </row>
    <row r="69" spans="2:15" x14ac:dyDescent="0.25">
      <c r="B69" s="80" t="s">
        <v>112</v>
      </c>
      <c r="C69" s="80"/>
      <c r="D69" s="81"/>
      <c r="E69" s="80"/>
      <c r="F69" s="94"/>
      <c r="G69" s="80"/>
      <c r="H69" s="80"/>
      <c r="I69" s="80"/>
      <c r="J69" s="95"/>
      <c r="K69" s="95"/>
      <c r="L69" s="95"/>
      <c r="M69" s="97">
        <f>AVERAGE(M59:M67)</f>
        <v>0</v>
      </c>
      <c r="N69" s="97"/>
      <c r="O69" s="80"/>
    </row>
    <row r="70" spans="2:15" x14ac:dyDescent="0.25">
      <c r="M70" s="96"/>
      <c r="N70" s="96"/>
    </row>
    <row r="71" spans="2:15" x14ac:dyDescent="0.25">
      <c r="M71" s="96"/>
      <c r="N71" s="96"/>
    </row>
    <row r="72" spans="2:15" x14ac:dyDescent="0.25">
      <c r="B72" s="19" t="s">
        <v>42</v>
      </c>
      <c r="C72" s="20"/>
      <c r="D72" s="34"/>
      <c r="E72" s="20"/>
      <c r="F72" s="26"/>
      <c r="G72" s="20"/>
      <c r="H72" s="20"/>
      <c r="I72" s="20"/>
      <c r="J72" s="37"/>
      <c r="K72" s="37"/>
      <c r="L72" s="37"/>
      <c r="M72" s="98"/>
      <c r="N72" s="98"/>
      <c r="O72" s="20"/>
    </row>
    <row r="73" spans="2:15" x14ac:dyDescent="0.25">
      <c r="M73" s="96"/>
      <c r="N73" s="96"/>
    </row>
    <row r="74" spans="2:15" ht="60" customHeight="1" x14ac:dyDescent="0.25">
      <c r="B74" s="18" t="s">
        <v>44</v>
      </c>
      <c r="D74" s="29" t="s">
        <v>57</v>
      </c>
      <c r="F74" s="61"/>
      <c r="H74" s="61"/>
      <c r="J74" s="76">
        <v>0</v>
      </c>
      <c r="K74" s="76">
        <v>0</v>
      </c>
      <c r="L74" s="76">
        <v>0</v>
      </c>
      <c r="M74" s="96">
        <f t="shared" si="0"/>
        <v>0</v>
      </c>
      <c r="N74" s="96"/>
      <c r="O74" s="127"/>
    </row>
    <row r="75" spans="2:15" x14ac:dyDescent="0.25">
      <c r="J75" s="75"/>
      <c r="K75" s="75"/>
      <c r="L75" s="75"/>
      <c r="M75" s="96"/>
      <c r="N75" s="96"/>
    </row>
    <row r="76" spans="2:15" ht="60" customHeight="1" x14ac:dyDescent="0.25">
      <c r="B76" s="18" t="s">
        <v>235</v>
      </c>
      <c r="D76" s="29" t="s">
        <v>234</v>
      </c>
      <c r="F76" s="61"/>
      <c r="H76" s="61"/>
      <c r="J76" s="76">
        <v>0</v>
      </c>
      <c r="K76" s="76">
        <v>0</v>
      </c>
      <c r="L76" s="76">
        <v>0</v>
      </c>
      <c r="M76" s="96">
        <f t="shared" si="0"/>
        <v>0</v>
      </c>
      <c r="N76" s="96"/>
      <c r="O76" s="127"/>
    </row>
    <row r="77" spans="2:15" x14ac:dyDescent="0.25">
      <c r="J77" s="75"/>
      <c r="K77" s="75"/>
      <c r="L77" s="75"/>
      <c r="M77" s="96"/>
      <c r="N77" s="96"/>
    </row>
    <row r="78" spans="2:15" ht="60" customHeight="1" x14ac:dyDescent="0.25">
      <c r="B78" s="18" t="s">
        <v>46</v>
      </c>
      <c r="D78" s="29" t="s">
        <v>47</v>
      </c>
      <c r="F78" s="61"/>
      <c r="H78" s="61"/>
      <c r="J78" s="76">
        <v>0</v>
      </c>
      <c r="K78" s="76">
        <v>0</v>
      </c>
      <c r="L78" s="76">
        <v>0</v>
      </c>
      <c r="M78" s="96">
        <f t="shared" si="0"/>
        <v>0</v>
      </c>
      <c r="N78" s="96"/>
      <c r="O78" s="127"/>
    </row>
    <row r="79" spans="2:15" x14ac:dyDescent="0.25">
      <c r="M79" s="100"/>
      <c r="N79" s="100"/>
    </row>
    <row r="80" spans="2:15" x14ac:dyDescent="0.25">
      <c r="B80" s="80" t="s">
        <v>112</v>
      </c>
      <c r="C80" s="83"/>
      <c r="D80" s="93"/>
      <c r="E80" s="83"/>
      <c r="F80" s="82"/>
      <c r="G80" s="83"/>
      <c r="H80" s="83"/>
      <c r="I80" s="83"/>
      <c r="J80" s="84"/>
      <c r="K80" s="84"/>
      <c r="L80" s="84"/>
      <c r="M80" s="102">
        <f>AVERAGE(M74:M78)</f>
        <v>0</v>
      </c>
      <c r="N80" s="102"/>
      <c r="O80" s="83"/>
    </row>
    <row r="81" spans="2:15" x14ac:dyDescent="0.25">
      <c r="M81" s="100"/>
      <c r="N81" s="100"/>
    </row>
    <row r="82" spans="2:15" x14ac:dyDescent="0.25">
      <c r="M82" s="100"/>
      <c r="N82" s="100"/>
    </row>
    <row r="83" spans="2:15" x14ac:dyDescent="0.25">
      <c r="B83" s="85" t="s">
        <v>111</v>
      </c>
      <c r="C83" s="85"/>
      <c r="D83" s="86"/>
      <c r="E83" s="85"/>
      <c r="F83" s="91"/>
      <c r="G83" s="85"/>
      <c r="H83" s="85"/>
      <c r="I83" s="85"/>
      <c r="J83" s="92"/>
      <c r="K83" s="92"/>
      <c r="L83" s="92"/>
      <c r="M83" s="101">
        <f>SUM(M8:M78)</f>
        <v>0</v>
      </c>
      <c r="N83" s="101"/>
      <c r="O83" s="85"/>
    </row>
    <row r="107" spans="2:2" ht="26.4" x14ac:dyDescent="0.25">
      <c r="B107" s="18" t="s">
        <v>7</v>
      </c>
    </row>
    <row r="109" spans="2:2" x14ac:dyDescent="0.25">
      <c r="B109" s="15" t="s">
        <v>1</v>
      </c>
    </row>
    <row r="110" spans="2:2" x14ac:dyDescent="0.25">
      <c r="B110" s="15" t="s">
        <v>2</v>
      </c>
    </row>
    <row r="111" spans="2:2" x14ac:dyDescent="0.25">
      <c r="B111" s="15" t="s">
        <v>3</v>
      </c>
    </row>
    <row r="112" spans="2:2" x14ac:dyDescent="0.25">
      <c r="B112" s="15" t="s">
        <v>4</v>
      </c>
    </row>
    <row r="113" spans="2:2" x14ac:dyDescent="0.25">
      <c r="B113" s="15" t="s">
        <v>5</v>
      </c>
    </row>
    <row r="114" spans="2:2" ht="26.4" x14ac:dyDescent="0.25">
      <c r="B114" s="15" t="s">
        <v>6</v>
      </c>
    </row>
  </sheetData>
  <mergeCells count="1">
    <mergeCell ref="J4:L4"/>
  </mergeCells>
  <dataValidations xWindow="743" yWindow="441" count="4">
    <dataValidation type="list" allowBlank="1" showInputMessage="1" showErrorMessage="1" promptTitle="Hyödyn merkittävyys" prompt="0 = Ei hyötyä_x000a_1 = Vähäinen hyöty_x000a_2 = Kohtalainen hyöty_x000a_3 = Merkittävä hyöty" sqref="J78 J10 J12 J14 J16 J18 J20 J22 J29 J31 J33 J35 J37 J46 J44 J48 J50 J52 J59 J61 J63 J65 J67 J74 J76">
      <formula1>"0,1,2,3"</formula1>
    </dataValidation>
    <dataValidation type="list" allowBlank="1" showInputMessage="1" showErrorMessage="1" promptTitle="Hyödyn toteutumisen nopeus" prompt="0 = ei validi_x000a_1 = &gt;3 vuotta_x000a_2 = 1-3 vuotta_x000a_3 = &lt;1 vuosi" sqref="K8 K10 K12 K14 K16 K18 K20 K22 K29 K31 K33 K35 K37 K44 K46 K48 K50 K52 K59 K61 K63 K65 K67 K74 K76 K78">
      <formula1>"0,1,2,3"</formula1>
    </dataValidation>
    <dataValidation type="list" allowBlank="1" showInputMessage="1" showErrorMessage="1" promptTitle="Hyödyn toteutumisen t.n." prompt="0 = 0 %_x000a_1 = 1-50 %_x000a_2 = 50-90 %_x000a_3 = 90-100 %" sqref="L8 L10 L12 L14 L16 L18 L20 L22 L29 L31 L33 L35 L37 L44 L46 L48 L50 L52 L59 L61 L63 L65 L67 L74 L76 L78">
      <formula1>"0,1,2,3"</formula1>
    </dataValidation>
    <dataValidation type="list" allowBlank="1" showInputMessage="1" showErrorMessage="1" promptTitle="Hyödyn merkittävyys" prompt="0 = Ei hyötyä_x000a_1 = Vähäinen hyöty_x000a_2 = Kohtalainen hyöty_x000a_3 = Merkittävä hyöty" sqref="J8">
      <formula1>"0,1,2,3"</formula1>
    </dataValidation>
  </dataValidations>
  <pageMargins left="0.25" right="0.25" top="0.75" bottom="0.75" header="0.3" footer="0.3"/>
  <pageSetup paperSize="9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R173"/>
  <sheetViews>
    <sheetView showGridLines="0" zoomScale="80" zoomScaleNormal="80" workbookViewId="0">
      <pane ySplit="5" topLeftCell="A6" activePane="bottomLeft" state="frozen"/>
      <selection pane="bottomLeft" activeCell="O159" sqref="O159"/>
    </sheetView>
  </sheetViews>
  <sheetFormatPr defaultColWidth="8.796875" defaultRowHeight="13.2" x14ac:dyDescent="0.25"/>
  <cols>
    <col min="1" max="1" width="3.69921875" style="2" customWidth="1"/>
    <col min="2" max="2" width="39.19921875" style="2" bestFit="1" customWidth="1"/>
    <col min="3" max="3" width="3.69921875" style="10" customWidth="1"/>
    <col min="4" max="4" width="50.69921875" style="2" customWidth="1"/>
    <col min="5" max="5" width="3.69921875" style="2" customWidth="1"/>
    <col min="6" max="16" width="12.59765625" style="2" customWidth="1"/>
    <col min="17" max="17" width="3.69921875" style="2" customWidth="1"/>
    <col min="18" max="18" width="60.69921875" style="2" customWidth="1"/>
    <col min="19" max="16384" width="8.796875" style="2"/>
  </cols>
  <sheetData>
    <row r="2" spans="2:18" ht="15.6" x14ac:dyDescent="0.3">
      <c r="B2" s="45" t="s">
        <v>179</v>
      </c>
      <c r="E2" s="45"/>
    </row>
    <row r="3" spans="2:18" x14ac:dyDescent="0.25">
      <c r="F3" s="6" t="s">
        <v>89</v>
      </c>
    </row>
    <row r="4" spans="2:18" x14ac:dyDescent="0.25">
      <c r="B4" s="8" t="s">
        <v>151</v>
      </c>
      <c r="C4" s="8"/>
      <c r="D4" s="8" t="s">
        <v>137</v>
      </c>
      <c r="E4" s="46"/>
      <c r="F4" s="62">
        <v>1</v>
      </c>
      <c r="G4" s="62">
        <v>2</v>
      </c>
      <c r="H4" s="62">
        <v>3</v>
      </c>
      <c r="I4" s="62">
        <v>4</v>
      </c>
      <c r="J4" s="62">
        <v>5</v>
      </c>
      <c r="K4" s="62">
        <v>6</v>
      </c>
      <c r="L4" s="62">
        <v>7</v>
      </c>
      <c r="M4" s="62">
        <v>8</v>
      </c>
      <c r="N4" s="62">
        <v>9</v>
      </c>
      <c r="O4" s="62">
        <v>10</v>
      </c>
      <c r="P4" s="8" t="s">
        <v>67</v>
      </c>
      <c r="Q4" s="8"/>
      <c r="R4" s="8" t="s">
        <v>242</v>
      </c>
    </row>
    <row r="5" spans="2:18" x14ac:dyDescent="0.25">
      <c r="B5" s="55" t="s">
        <v>154</v>
      </c>
      <c r="C5" s="13"/>
      <c r="D5" s="55" t="s">
        <v>153</v>
      </c>
      <c r="F5" s="155" t="s">
        <v>152</v>
      </c>
      <c r="G5" s="155"/>
      <c r="H5" s="155"/>
      <c r="P5" s="6"/>
      <c r="Q5" s="6"/>
      <c r="R5" s="55"/>
    </row>
    <row r="6" spans="2:18" x14ac:dyDescent="0.25">
      <c r="B6" s="55"/>
      <c r="C6" s="13"/>
      <c r="D6" s="55"/>
      <c r="F6" s="125"/>
      <c r="G6" s="125"/>
      <c r="H6" s="125"/>
      <c r="P6" s="6"/>
      <c r="Q6" s="6"/>
      <c r="R6" s="55"/>
    </row>
    <row r="7" spans="2:18" x14ac:dyDescent="0.25">
      <c r="B7" s="136" t="s">
        <v>243</v>
      </c>
      <c r="C7" s="136"/>
      <c r="D7" s="135"/>
      <c r="E7" s="137"/>
      <c r="F7" s="138"/>
      <c r="G7" s="138"/>
      <c r="H7" s="138"/>
      <c r="I7" s="137"/>
      <c r="J7" s="137"/>
      <c r="K7" s="137"/>
      <c r="L7" s="137"/>
      <c r="M7" s="137"/>
      <c r="N7" s="137"/>
      <c r="O7" s="137"/>
      <c r="P7" s="136"/>
      <c r="Q7" s="136"/>
      <c r="R7" s="135"/>
    </row>
    <row r="8" spans="2:18" x14ac:dyDescent="0.25">
      <c r="B8" s="55"/>
      <c r="C8" s="13"/>
      <c r="D8" s="55"/>
      <c r="F8" s="125"/>
      <c r="G8" s="125"/>
      <c r="H8" s="125"/>
      <c r="P8" s="6"/>
      <c r="Q8" s="6"/>
      <c r="R8" s="55"/>
    </row>
    <row r="9" spans="2:18" x14ac:dyDescent="0.25">
      <c r="B9" s="11" t="s">
        <v>68</v>
      </c>
      <c r="C9" s="11"/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1"/>
      <c r="Q9" s="11"/>
      <c r="R9" s="12"/>
    </row>
    <row r="10" spans="2:18" x14ac:dyDescent="0.25">
      <c r="B10" s="2" t="s">
        <v>69</v>
      </c>
      <c r="C10" s="48"/>
      <c r="D10" s="4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71">
        <f t="shared" ref="P10:P16" si="0">SUM(F10:O10)</f>
        <v>0</v>
      </c>
      <c r="Q10" s="71"/>
      <c r="R10" s="149"/>
    </row>
    <row r="11" spans="2:18" x14ac:dyDescent="0.25">
      <c r="B11" s="2" t="s">
        <v>70</v>
      </c>
      <c r="C11" s="48"/>
      <c r="D11" s="49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71">
        <f t="shared" si="0"/>
        <v>0</v>
      </c>
      <c r="Q11" s="71"/>
      <c r="R11" s="150"/>
    </row>
    <row r="12" spans="2:18" x14ac:dyDescent="0.25">
      <c r="B12" s="2" t="s">
        <v>71</v>
      </c>
      <c r="C12" s="48"/>
      <c r="D12" s="4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71">
        <f t="shared" si="0"/>
        <v>0</v>
      </c>
      <c r="Q12" s="71"/>
      <c r="R12" s="150"/>
    </row>
    <row r="13" spans="2:18" x14ac:dyDescent="0.25">
      <c r="B13" s="2" t="s">
        <v>75</v>
      </c>
      <c r="C13" s="48"/>
      <c r="D13" s="49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71">
        <f t="shared" si="0"/>
        <v>0</v>
      </c>
      <c r="Q13" s="71"/>
      <c r="R13" s="150"/>
    </row>
    <row r="14" spans="2:18" x14ac:dyDescent="0.25">
      <c r="B14" s="2" t="s">
        <v>75</v>
      </c>
      <c r="C14" s="48"/>
      <c r="D14" s="49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71">
        <f t="shared" si="0"/>
        <v>0</v>
      </c>
      <c r="Q14" s="71"/>
      <c r="R14" s="150"/>
    </row>
    <row r="15" spans="2:18" x14ac:dyDescent="0.25">
      <c r="B15" s="2" t="s">
        <v>75</v>
      </c>
      <c r="C15" s="48"/>
      <c r="D15" s="49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71">
        <f t="shared" si="0"/>
        <v>0</v>
      </c>
      <c r="Q15" s="71"/>
      <c r="R15" s="150"/>
    </row>
    <row r="16" spans="2:18" x14ac:dyDescent="0.25">
      <c r="B16" s="2" t="s">
        <v>75</v>
      </c>
      <c r="C16" s="48"/>
      <c r="D16" s="49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71">
        <f t="shared" si="0"/>
        <v>0</v>
      </c>
      <c r="Q16" s="71"/>
      <c r="R16" s="151"/>
    </row>
    <row r="17" spans="2:18" x14ac:dyDescent="0.25">
      <c r="C17" s="13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  <c r="Q17" s="67"/>
    </row>
    <row r="18" spans="2:18" x14ac:dyDescent="0.25">
      <c r="B18" s="11" t="s">
        <v>175</v>
      </c>
      <c r="C18" s="11"/>
      <c r="D18" s="12"/>
      <c r="E18" s="12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9"/>
      <c r="Q18" s="69"/>
      <c r="R18" s="12"/>
    </row>
    <row r="19" spans="2:18" x14ac:dyDescent="0.25">
      <c r="B19" s="2" t="s">
        <v>69</v>
      </c>
      <c r="C19" s="13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>
        <f>SUM(F19:O19)</f>
        <v>0</v>
      </c>
      <c r="Q19" s="67"/>
      <c r="R19" s="152"/>
    </row>
    <row r="20" spans="2:18" x14ac:dyDescent="0.25">
      <c r="B20" s="2" t="s">
        <v>70</v>
      </c>
      <c r="C20" s="13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7">
        <f t="shared" ref="P20:P26" si="1">SUM(F20:O20)</f>
        <v>0</v>
      </c>
      <c r="Q20" s="67"/>
      <c r="R20" s="153"/>
    </row>
    <row r="21" spans="2:18" x14ac:dyDescent="0.25">
      <c r="B21" s="2" t="s">
        <v>71</v>
      </c>
      <c r="C21" s="13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>
        <f t="shared" si="1"/>
        <v>0</v>
      </c>
      <c r="Q21" s="67"/>
      <c r="R21" s="153"/>
    </row>
    <row r="22" spans="2:18" x14ac:dyDescent="0.25">
      <c r="B22" s="2" t="s">
        <v>75</v>
      </c>
      <c r="C22" s="13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7">
        <f t="shared" si="1"/>
        <v>0</v>
      </c>
      <c r="Q22" s="67"/>
      <c r="R22" s="153"/>
    </row>
    <row r="23" spans="2:18" x14ac:dyDescent="0.25">
      <c r="B23" s="2" t="s">
        <v>75</v>
      </c>
      <c r="C23" s="13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>
        <f t="shared" si="1"/>
        <v>0</v>
      </c>
      <c r="Q23" s="67"/>
      <c r="R23" s="153"/>
    </row>
    <row r="24" spans="2:18" x14ac:dyDescent="0.25">
      <c r="B24" s="2" t="s">
        <v>75</v>
      </c>
      <c r="C24" s="13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>
        <f t="shared" si="1"/>
        <v>0</v>
      </c>
      <c r="Q24" s="67"/>
      <c r="R24" s="153"/>
    </row>
    <row r="25" spans="2:18" x14ac:dyDescent="0.25">
      <c r="B25" s="2" t="s">
        <v>75</v>
      </c>
      <c r="C25" s="13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>
        <f t="shared" si="1"/>
        <v>0</v>
      </c>
      <c r="Q25" s="67"/>
      <c r="R25" s="153"/>
    </row>
    <row r="26" spans="2:18" x14ac:dyDescent="0.25">
      <c r="B26" s="2" t="s">
        <v>75</v>
      </c>
      <c r="C26" s="13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>
        <f t="shared" si="1"/>
        <v>0</v>
      </c>
      <c r="Q26" s="67"/>
      <c r="R26" s="154"/>
    </row>
    <row r="27" spans="2:18" x14ac:dyDescent="0.25">
      <c r="C27" s="13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</row>
    <row r="28" spans="2:18" x14ac:dyDescent="0.25">
      <c r="B28" s="11" t="s">
        <v>77</v>
      </c>
      <c r="C28" s="47"/>
      <c r="D28" s="12"/>
      <c r="E28" s="11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9"/>
      <c r="Q28" s="69"/>
      <c r="R28" s="12"/>
    </row>
    <row r="29" spans="2:18" x14ac:dyDescent="0.25">
      <c r="B29" s="2" t="s">
        <v>72</v>
      </c>
      <c r="C29" s="48"/>
      <c r="D29" s="49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71">
        <f>SUM(F29:O29)</f>
        <v>0</v>
      </c>
      <c r="Q29" s="71"/>
      <c r="R29" s="149"/>
    </row>
    <row r="30" spans="2:18" x14ac:dyDescent="0.25">
      <c r="B30" s="2" t="s">
        <v>73</v>
      </c>
      <c r="C30" s="48"/>
      <c r="D30" s="49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71">
        <f t="shared" ref="P30:P36" si="2">SUM(F30:O30)</f>
        <v>0</v>
      </c>
      <c r="Q30" s="71"/>
      <c r="R30" s="150"/>
    </row>
    <row r="31" spans="2:18" x14ac:dyDescent="0.25">
      <c r="B31" s="2" t="s">
        <v>69</v>
      </c>
      <c r="C31" s="48"/>
      <c r="D31" s="49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71">
        <f t="shared" si="2"/>
        <v>0</v>
      </c>
      <c r="Q31" s="71"/>
      <c r="R31" s="150"/>
    </row>
    <row r="32" spans="2:18" x14ac:dyDescent="0.25">
      <c r="B32" s="2" t="s">
        <v>70</v>
      </c>
      <c r="C32" s="48"/>
      <c r="D32" s="49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71">
        <f t="shared" si="2"/>
        <v>0</v>
      </c>
      <c r="Q32" s="71"/>
      <c r="R32" s="150"/>
    </row>
    <row r="33" spans="2:18" x14ac:dyDescent="0.25">
      <c r="B33" s="2" t="s">
        <v>75</v>
      </c>
      <c r="C33" s="48"/>
      <c r="D33" s="49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71">
        <f t="shared" si="2"/>
        <v>0</v>
      </c>
      <c r="Q33" s="71"/>
      <c r="R33" s="150"/>
    </row>
    <row r="34" spans="2:18" x14ac:dyDescent="0.25">
      <c r="B34" s="2" t="s">
        <v>75</v>
      </c>
      <c r="C34" s="48"/>
      <c r="D34" s="49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71">
        <f t="shared" si="2"/>
        <v>0</v>
      </c>
      <c r="Q34" s="71"/>
      <c r="R34" s="150"/>
    </row>
    <row r="35" spans="2:18" x14ac:dyDescent="0.25">
      <c r="B35" s="2" t="s">
        <v>75</v>
      </c>
      <c r="C35" s="48"/>
      <c r="D35" s="49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71">
        <f t="shared" si="2"/>
        <v>0</v>
      </c>
      <c r="Q35" s="71"/>
      <c r="R35" s="150"/>
    </row>
    <row r="36" spans="2:18" x14ac:dyDescent="0.25">
      <c r="B36" s="2" t="s">
        <v>75</v>
      </c>
      <c r="C36" s="48"/>
      <c r="D36" s="49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71">
        <f t="shared" si="2"/>
        <v>0</v>
      </c>
      <c r="Q36" s="71"/>
      <c r="R36" s="151"/>
    </row>
    <row r="37" spans="2:18" x14ac:dyDescent="0.25">
      <c r="C37" s="48"/>
      <c r="D37" s="49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49"/>
    </row>
    <row r="38" spans="2:18" x14ac:dyDescent="0.25">
      <c r="B38" s="11" t="s">
        <v>90</v>
      </c>
      <c r="C38" s="47"/>
      <c r="D38" s="63"/>
      <c r="E38" s="12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69"/>
      <c r="R38" s="63"/>
    </row>
    <row r="39" spans="2:18" x14ac:dyDescent="0.25">
      <c r="B39" s="2" t="s">
        <v>75</v>
      </c>
      <c r="C39" s="48"/>
      <c r="D39" s="49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71">
        <f>SUM(F39:O39)</f>
        <v>0</v>
      </c>
      <c r="Q39" s="71"/>
      <c r="R39" s="149"/>
    </row>
    <row r="40" spans="2:18" x14ac:dyDescent="0.25">
      <c r="B40" s="2" t="s">
        <v>75</v>
      </c>
      <c r="C40" s="48"/>
      <c r="D40" s="49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71">
        <f t="shared" ref="P40:P43" si="3">SUM(F40:O40)</f>
        <v>0</v>
      </c>
      <c r="Q40" s="71"/>
      <c r="R40" s="150"/>
    </row>
    <row r="41" spans="2:18" x14ac:dyDescent="0.25">
      <c r="B41" s="2" t="s">
        <v>75</v>
      </c>
      <c r="C41" s="48"/>
      <c r="D41" s="49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71">
        <f t="shared" si="3"/>
        <v>0</v>
      </c>
      <c r="Q41" s="71"/>
      <c r="R41" s="150"/>
    </row>
    <row r="42" spans="2:18" x14ac:dyDescent="0.25">
      <c r="B42" s="2" t="s">
        <v>75</v>
      </c>
      <c r="C42" s="48"/>
      <c r="D42" s="49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71">
        <f t="shared" si="3"/>
        <v>0</v>
      </c>
      <c r="Q42" s="71"/>
      <c r="R42" s="150"/>
    </row>
    <row r="43" spans="2:18" x14ac:dyDescent="0.25">
      <c r="B43" s="2" t="s">
        <v>75</v>
      </c>
      <c r="C43" s="48"/>
      <c r="D43" s="49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71">
        <f t="shared" si="3"/>
        <v>0</v>
      </c>
      <c r="Q43" s="71"/>
      <c r="R43" s="151"/>
    </row>
    <row r="44" spans="2:18" x14ac:dyDescent="0.25">
      <c r="C44" s="13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7"/>
      <c r="Q44" s="67"/>
    </row>
    <row r="45" spans="2:18" x14ac:dyDescent="0.25">
      <c r="B45" s="57" t="s">
        <v>85</v>
      </c>
      <c r="C45" s="58"/>
      <c r="D45" s="58"/>
      <c r="E45" s="57"/>
      <c r="F45" s="72">
        <f t="shared" ref="F45:P45" si="4">SUM(F10:F43)</f>
        <v>0</v>
      </c>
      <c r="G45" s="72">
        <f t="shared" si="4"/>
        <v>0</v>
      </c>
      <c r="H45" s="72">
        <f t="shared" si="4"/>
        <v>0</v>
      </c>
      <c r="I45" s="72">
        <f t="shared" si="4"/>
        <v>0</v>
      </c>
      <c r="J45" s="72">
        <f t="shared" si="4"/>
        <v>0</v>
      </c>
      <c r="K45" s="72">
        <f t="shared" si="4"/>
        <v>0</v>
      </c>
      <c r="L45" s="72">
        <f t="shared" si="4"/>
        <v>0</v>
      </c>
      <c r="M45" s="72">
        <f t="shared" si="4"/>
        <v>0</v>
      </c>
      <c r="N45" s="72">
        <f t="shared" si="4"/>
        <v>0</v>
      </c>
      <c r="O45" s="72">
        <f t="shared" si="4"/>
        <v>0</v>
      </c>
      <c r="P45" s="72">
        <f t="shared" si="4"/>
        <v>0</v>
      </c>
      <c r="Q45" s="72"/>
      <c r="R45" s="58"/>
    </row>
    <row r="46" spans="2:18" x14ac:dyDescent="0.25">
      <c r="B46" s="57" t="s">
        <v>86</v>
      </c>
      <c r="C46" s="121"/>
      <c r="D46" s="122"/>
      <c r="E46" s="57"/>
      <c r="F46" s="72">
        <f>F45</f>
        <v>0</v>
      </c>
      <c r="G46" s="72">
        <f>F46+G45</f>
        <v>0</v>
      </c>
      <c r="H46" s="72">
        <f t="shared" ref="H46:O46" si="5">G46+H45</f>
        <v>0</v>
      </c>
      <c r="I46" s="72">
        <f t="shared" si="5"/>
        <v>0</v>
      </c>
      <c r="J46" s="72">
        <f t="shared" si="5"/>
        <v>0</v>
      </c>
      <c r="K46" s="72">
        <f t="shared" si="5"/>
        <v>0</v>
      </c>
      <c r="L46" s="72">
        <f t="shared" si="5"/>
        <v>0</v>
      </c>
      <c r="M46" s="72">
        <f t="shared" si="5"/>
        <v>0</v>
      </c>
      <c r="N46" s="72">
        <f t="shared" si="5"/>
        <v>0</v>
      </c>
      <c r="O46" s="72">
        <f t="shared" si="5"/>
        <v>0</v>
      </c>
      <c r="P46" s="72"/>
      <c r="Q46" s="72"/>
      <c r="R46" s="122"/>
    </row>
    <row r="47" spans="2:18" x14ac:dyDescent="0.25">
      <c r="C47" s="48"/>
      <c r="D47" s="49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49"/>
    </row>
    <row r="48" spans="2:18" x14ac:dyDescent="0.25">
      <c r="B48" s="11" t="s">
        <v>74</v>
      </c>
      <c r="C48" s="47"/>
      <c r="D48" s="12"/>
      <c r="E48" s="11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9"/>
      <c r="Q48" s="69"/>
      <c r="R48" s="12"/>
    </row>
    <row r="49" spans="2:18" x14ac:dyDescent="0.25">
      <c r="B49" s="2" t="s">
        <v>74</v>
      </c>
      <c r="C49" s="13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71">
        <f>SUM(F49:O49)</f>
        <v>0</v>
      </c>
      <c r="Q49" s="71"/>
      <c r="R49" s="152"/>
    </row>
    <row r="50" spans="2:18" x14ac:dyDescent="0.25">
      <c r="B50" s="2" t="s">
        <v>76</v>
      </c>
      <c r="C50" s="48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71">
        <f t="shared" ref="P50:P51" si="6">SUM(F50:O50)</f>
        <v>0</v>
      </c>
      <c r="Q50" s="71"/>
      <c r="R50" s="153"/>
    </row>
    <row r="51" spans="2:18" x14ac:dyDescent="0.25">
      <c r="B51" s="2" t="s">
        <v>76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71">
        <f t="shared" si="6"/>
        <v>0</v>
      </c>
      <c r="Q51" s="71"/>
      <c r="R51" s="153"/>
    </row>
    <row r="52" spans="2:18" x14ac:dyDescent="0.25">
      <c r="B52" s="2" t="s">
        <v>76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7"/>
      <c r="Q52" s="67"/>
      <c r="R52" s="153"/>
    </row>
    <row r="53" spans="2:18" x14ac:dyDescent="0.25">
      <c r="B53" s="2" t="s">
        <v>76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154"/>
    </row>
    <row r="54" spans="2:18" x14ac:dyDescent="0.25"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2:18" x14ac:dyDescent="0.25">
      <c r="B55" s="57" t="s">
        <v>87</v>
      </c>
      <c r="C55" s="58"/>
      <c r="D55" s="58"/>
      <c r="E55" s="57"/>
      <c r="F55" s="72">
        <f>SUM(F49:F53)</f>
        <v>0</v>
      </c>
      <c r="G55" s="72">
        <f t="shared" ref="G55:O55" si="7">SUM(G49:G53)</f>
        <v>0</v>
      </c>
      <c r="H55" s="72">
        <f t="shared" si="7"/>
        <v>0</v>
      </c>
      <c r="I55" s="72">
        <f t="shared" si="7"/>
        <v>0</v>
      </c>
      <c r="J55" s="72">
        <f t="shared" si="7"/>
        <v>0</v>
      </c>
      <c r="K55" s="72">
        <f t="shared" si="7"/>
        <v>0</v>
      </c>
      <c r="L55" s="72">
        <f t="shared" si="7"/>
        <v>0</v>
      </c>
      <c r="M55" s="72">
        <f t="shared" si="7"/>
        <v>0</v>
      </c>
      <c r="N55" s="72">
        <f t="shared" si="7"/>
        <v>0</v>
      </c>
      <c r="O55" s="72">
        <f t="shared" si="7"/>
        <v>0</v>
      </c>
      <c r="P55" s="72">
        <f>SUM(P49:P53)</f>
        <v>0</v>
      </c>
      <c r="Q55" s="72"/>
      <c r="R55" s="58"/>
    </row>
    <row r="56" spans="2:18" x14ac:dyDescent="0.25">
      <c r="B56" s="57" t="s">
        <v>88</v>
      </c>
      <c r="C56" s="58"/>
      <c r="D56" s="58"/>
      <c r="E56" s="57"/>
      <c r="F56" s="72">
        <f>F55</f>
        <v>0</v>
      </c>
      <c r="G56" s="72">
        <f>F56+G55</f>
        <v>0</v>
      </c>
      <c r="H56" s="72">
        <f t="shared" ref="H56:O56" si="8">G56+H55</f>
        <v>0</v>
      </c>
      <c r="I56" s="72">
        <f t="shared" si="8"/>
        <v>0</v>
      </c>
      <c r="J56" s="72">
        <f t="shared" si="8"/>
        <v>0</v>
      </c>
      <c r="K56" s="72">
        <f t="shared" si="8"/>
        <v>0</v>
      </c>
      <c r="L56" s="72">
        <f t="shared" si="8"/>
        <v>0</v>
      </c>
      <c r="M56" s="72">
        <f t="shared" si="8"/>
        <v>0</v>
      </c>
      <c r="N56" s="72">
        <f t="shared" si="8"/>
        <v>0</v>
      </c>
      <c r="O56" s="72">
        <f t="shared" si="8"/>
        <v>0</v>
      </c>
      <c r="P56" s="72"/>
      <c r="Q56" s="72"/>
      <c r="R56" s="58"/>
    </row>
    <row r="57" spans="2:18" x14ac:dyDescent="0.25"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2:18" x14ac:dyDescent="0.25">
      <c r="B58" s="59" t="s">
        <v>91</v>
      </c>
      <c r="C58" s="60"/>
      <c r="D58" s="60"/>
      <c r="E58" s="59"/>
      <c r="F58" s="73">
        <f t="shared" ref="F58:O58" si="9">SUM(F45+F55)</f>
        <v>0</v>
      </c>
      <c r="G58" s="73">
        <f t="shared" si="9"/>
        <v>0</v>
      </c>
      <c r="H58" s="73">
        <f t="shared" si="9"/>
        <v>0</v>
      </c>
      <c r="I58" s="73">
        <f t="shared" si="9"/>
        <v>0</v>
      </c>
      <c r="J58" s="73">
        <f t="shared" si="9"/>
        <v>0</v>
      </c>
      <c r="K58" s="73">
        <f t="shared" si="9"/>
        <v>0</v>
      </c>
      <c r="L58" s="73">
        <f t="shared" si="9"/>
        <v>0</v>
      </c>
      <c r="M58" s="73">
        <f t="shared" si="9"/>
        <v>0</v>
      </c>
      <c r="N58" s="73">
        <f t="shared" si="9"/>
        <v>0</v>
      </c>
      <c r="O58" s="73">
        <f t="shared" si="9"/>
        <v>0</v>
      </c>
      <c r="P58" s="73">
        <f>SUM(F58:O58)</f>
        <v>0</v>
      </c>
      <c r="Q58" s="73"/>
      <c r="R58" s="60"/>
    </row>
    <row r="59" spans="2:18" x14ac:dyDescent="0.25">
      <c r="B59" s="59" t="s">
        <v>92</v>
      </c>
      <c r="C59" s="60"/>
      <c r="D59" s="60"/>
      <c r="E59" s="60"/>
      <c r="F59" s="73">
        <f>F58</f>
        <v>0</v>
      </c>
      <c r="G59" s="73">
        <f>SUM(F58:G58)</f>
        <v>0</v>
      </c>
      <c r="H59" s="73">
        <f>SUM(F58:H58)</f>
        <v>0</v>
      </c>
      <c r="I59" s="73">
        <f>SUM(F58:I58)</f>
        <v>0</v>
      </c>
      <c r="J59" s="73">
        <f>SUM(F58:J58)</f>
        <v>0</v>
      </c>
      <c r="K59" s="73">
        <f>SUM(F58:K58)</f>
        <v>0</v>
      </c>
      <c r="L59" s="73">
        <f>SUM(F58:L58)</f>
        <v>0</v>
      </c>
      <c r="M59" s="73">
        <f>SUM(F58:M58)</f>
        <v>0</v>
      </c>
      <c r="N59" s="73">
        <f>SUM(F58:N58)</f>
        <v>0</v>
      </c>
      <c r="O59" s="73">
        <f>SUM(F58:O58)</f>
        <v>0</v>
      </c>
      <c r="P59" s="73"/>
      <c r="Q59" s="73"/>
      <c r="R59" s="60"/>
    </row>
    <row r="62" spans="2:18" x14ac:dyDescent="0.25">
      <c r="B62" s="136" t="s">
        <v>244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</row>
    <row r="63" spans="2:18" x14ac:dyDescent="0.25">
      <c r="B63" s="1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 x14ac:dyDescent="0.25">
      <c r="B64" s="11" t="s">
        <v>68</v>
      </c>
      <c r="C64" s="11"/>
      <c r="D64" s="12"/>
      <c r="E64" s="11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1"/>
      <c r="Q64" s="11"/>
      <c r="R64" s="12"/>
    </row>
    <row r="65" spans="2:18" x14ac:dyDescent="0.25">
      <c r="B65" s="2" t="s">
        <v>69</v>
      </c>
      <c r="C65" s="48"/>
      <c r="D65" s="49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71">
        <f t="shared" ref="P65:P71" si="10">SUM(F65:O65)</f>
        <v>0</v>
      </c>
      <c r="Q65" s="71"/>
      <c r="R65" s="149"/>
    </row>
    <row r="66" spans="2:18" x14ac:dyDescent="0.25">
      <c r="B66" s="2" t="s">
        <v>70</v>
      </c>
      <c r="C66" s="48"/>
      <c r="D66" s="49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71">
        <f t="shared" si="10"/>
        <v>0</v>
      </c>
      <c r="Q66" s="71"/>
      <c r="R66" s="150"/>
    </row>
    <row r="67" spans="2:18" x14ac:dyDescent="0.25">
      <c r="B67" s="2" t="s">
        <v>71</v>
      </c>
      <c r="C67" s="48"/>
      <c r="D67" s="49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71">
        <f t="shared" si="10"/>
        <v>0</v>
      </c>
      <c r="Q67" s="71"/>
      <c r="R67" s="150"/>
    </row>
    <row r="68" spans="2:18" x14ac:dyDescent="0.25">
      <c r="B68" s="2" t="s">
        <v>75</v>
      </c>
      <c r="C68" s="48"/>
      <c r="D68" s="49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71">
        <f t="shared" si="10"/>
        <v>0</v>
      </c>
      <c r="Q68" s="71"/>
      <c r="R68" s="150"/>
    </row>
    <row r="69" spans="2:18" x14ac:dyDescent="0.25">
      <c r="B69" s="2" t="s">
        <v>75</v>
      </c>
      <c r="C69" s="48"/>
      <c r="D69" s="49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71">
        <f t="shared" si="10"/>
        <v>0</v>
      </c>
      <c r="Q69" s="71"/>
      <c r="R69" s="150"/>
    </row>
    <row r="70" spans="2:18" x14ac:dyDescent="0.25">
      <c r="B70" s="2" t="s">
        <v>75</v>
      </c>
      <c r="C70" s="48"/>
      <c r="D70" s="49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71">
        <f t="shared" si="10"/>
        <v>0</v>
      </c>
      <c r="Q70" s="71"/>
      <c r="R70" s="150"/>
    </row>
    <row r="71" spans="2:18" x14ac:dyDescent="0.25">
      <c r="B71" s="2" t="s">
        <v>75</v>
      </c>
      <c r="C71" s="48"/>
      <c r="D71" s="49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71">
        <f t="shared" si="10"/>
        <v>0</v>
      </c>
      <c r="Q71" s="71"/>
      <c r="R71" s="151"/>
    </row>
    <row r="72" spans="2:18" x14ac:dyDescent="0.25">
      <c r="C72" s="13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7"/>
      <c r="Q72" s="67"/>
    </row>
    <row r="73" spans="2:18" x14ac:dyDescent="0.25">
      <c r="B73" s="11" t="s">
        <v>175</v>
      </c>
      <c r="C73" s="11"/>
      <c r="D73" s="12"/>
      <c r="E73" s="12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9"/>
      <c r="Q73" s="69"/>
      <c r="R73" s="12"/>
    </row>
    <row r="74" spans="2:18" x14ac:dyDescent="0.25">
      <c r="B74" s="2" t="s">
        <v>69</v>
      </c>
      <c r="C74" s="13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7">
        <f>SUM(F74:O74)</f>
        <v>0</v>
      </c>
      <c r="Q74" s="67"/>
      <c r="R74" s="152"/>
    </row>
    <row r="75" spans="2:18" x14ac:dyDescent="0.25">
      <c r="B75" s="2" t="s">
        <v>70</v>
      </c>
      <c r="C75" s="13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7">
        <f t="shared" ref="P75:P81" si="11">SUM(F75:O75)</f>
        <v>0</v>
      </c>
      <c r="Q75" s="67"/>
      <c r="R75" s="153"/>
    </row>
    <row r="76" spans="2:18" x14ac:dyDescent="0.25">
      <c r="B76" s="2" t="s">
        <v>71</v>
      </c>
      <c r="C76" s="13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7">
        <f t="shared" si="11"/>
        <v>0</v>
      </c>
      <c r="Q76" s="67"/>
      <c r="R76" s="153"/>
    </row>
    <row r="77" spans="2:18" x14ac:dyDescent="0.25">
      <c r="B77" s="2" t="s">
        <v>75</v>
      </c>
      <c r="C77" s="13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7">
        <f t="shared" si="11"/>
        <v>0</v>
      </c>
      <c r="Q77" s="67"/>
      <c r="R77" s="153"/>
    </row>
    <row r="78" spans="2:18" x14ac:dyDescent="0.25">
      <c r="B78" s="2" t="s">
        <v>75</v>
      </c>
      <c r="C78" s="13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7">
        <f t="shared" si="11"/>
        <v>0</v>
      </c>
      <c r="Q78" s="67"/>
      <c r="R78" s="153"/>
    </row>
    <row r="79" spans="2:18" x14ac:dyDescent="0.25">
      <c r="B79" s="2" t="s">
        <v>75</v>
      </c>
      <c r="C79" s="13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7">
        <f t="shared" si="11"/>
        <v>0</v>
      </c>
      <c r="Q79" s="67"/>
      <c r="R79" s="153"/>
    </row>
    <row r="80" spans="2:18" x14ac:dyDescent="0.25">
      <c r="B80" s="2" t="s">
        <v>75</v>
      </c>
      <c r="C80" s="13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7">
        <f t="shared" si="11"/>
        <v>0</v>
      </c>
      <c r="Q80" s="67"/>
      <c r="R80" s="153"/>
    </row>
    <row r="81" spans="2:18" x14ac:dyDescent="0.25">
      <c r="B81" s="2" t="s">
        <v>75</v>
      </c>
      <c r="C81" s="13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7">
        <f t="shared" si="11"/>
        <v>0</v>
      </c>
      <c r="Q81" s="67"/>
      <c r="R81" s="154"/>
    </row>
    <row r="82" spans="2:18" x14ac:dyDescent="0.25">
      <c r="C82" s="13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7"/>
      <c r="Q82" s="67"/>
    </row>
    <row r="83" spans="2:18" x14ac:dyDescent="0.25">
      <c r="B83" s="11" t="s">
        <v>77</v>
      </c>
      <c r="C83" s="47"/>
      <c r="D83" s="12"/>
      <c r="E83" s="11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9"/>
      <c r="Q83" s="69"/>
      <c r="R83" s="12"/>
    </row>
    <row r="84" spans="2:18" x14ac:dyDescent="0.25">
      <c r="B84" s="2" t="s">
        <v>72</v>
      </c>
      <c r="C84" s="48"/>
      <c r="D84" s="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71">
        <f>SUM(F84:O84)</f>
        <v>0</v>
      </c>
      <c r="Q84" s="71"/>
      <c r="R84" s="149"/>
    </row>
    <row r="85" spans="2:18" x14ac:dyDescent="0.25">
      <c r="B85" s="2" t="s">
        <v>73</v>
      </c>
      <c r="C85" s="48"/>
      <c r="D85" s="49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71">
        <f t="shared" ref="P85:P91" si="12">SUM(F85:O85)</f>
        <v>0</v>
      </c>
      <c r="Q85" s="71"/>
      <c r="R85" s="150"/>
    </row>
    <row r="86" spans="2:18" x14ac:dyDescent="0.25">
      <c r="B86" s="2" t="s">
        <v>69</v>
      </c>
      <c r="C86" s="48"/>
      <c r="D86" s="49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71">
        <f t="shared" si="12"/>
        <v>0</v>
      </c>
      <c r="Q86" s="71"/>
      <c r="R86" s="150"/>
    </row>
    <row r="87" spans="2:18" x14ac:dyDescent="0.25">
      <c r="B87" s="2" t="s">
        <v>70</v>
      </c>
      <c r="C87" s="48"/>
      <c r="D87" s="49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71">
        <f t="shared" si="12"/>
        <v>0</v>
      </c>
      <c r="Q87" s="71"/>
      <c r="R87" s="150"/>
    </row>
    <row r="88" spans="2:18" x14ac:dyDescent="0.25">
      <c r="B88" s="2" t="s">
        <v>75</v>
      </c>
      <c r="C88" s="48"/>
      <c r="D88" s="49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71">
        <f t="shared" si="12"/>
        <v>0</v>
      </c>
      <c r="Q88" s="71"/>
      <c r="R88" s="150"/>
    </row>
    <row r="89" spans="2:18" x14ac:dyDescent="0.25">
      <c r="B89" s="2" t="s">
        <v>75</v>
      </c>
      <c r="C89" s="48"/>
      <c r="D89" s="49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71">
        <f t="shared" si="12"/>
        <v>0</v>
      </c>
      <c r="Q89" s="71"/>
      <c r="R89" s="150"/>
    </row>
    <row r="90" spans="2:18" x14ac:dyDescent="0.25">
      <c r="B90" s="2" t="s">
        <v>75</v>
      </c>
      <c r="C90" s="48"/>
      <c r="D90" s="49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71">
        <f t="shared" si="12"/>
        <v>0</v>
      </c>
      <c r="Q90" s="71"/>
      <c r="R90" s="150"/>
    </row>
    <row r="91" spans="2:18" x14ac:dyDescent="0.25">
      <c r="B91" s="2" t="s">
        <v>75</v>
      </c>
      <c r="C91" s="48"/>
      <c r="D91" s="49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71">
        <f t="shared" si="12"/>
        <v>0</v>
      </c>
      <c r="Q91" s="71"/>
      <c r="R91" s="151"/>
    </row>
    <row r="92" spans="2:18" x14ac:dyDescent="0.25">
      <c r="C92" s="48"/>
      <c r="D92" s="49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71"/>
      <c r="Q92" s="71"/>
      <c r="R92" s="49"/>
    </row>
    <row r="93" spans="2:18" x14ac:dyDescent="0.25">
      <c r="B93" s="11" t="s">
        <v>90</v>
      </c>
      <c r="C93" s="47"/>
      <c r="D93" s="63"/>
      <c r="E93" s="12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9"/>
      <c r="Q93" s="69"/>
      <c r="R93" s="63"/>
    </row>
    <row r="94" spans="2:18" x14ac:dyDescent="0.25">
      <c r="B94" s="2" t="s">
        <v>75</v>
      </c>
      <c r="C94" s="48"/>
      <c r="D94" s="49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71">
        <f>SUM(F94:O94)</f>
        <v>0</v>
      </c>
      <c r="Q94" s="71"/>
      <c r="R94" s="149"/>
    </row>
    <row r="95" spans="2:18" x14ac:dyDescent="0.25">
      <c r="B95" s="2" t="s">
        <v>75</v>
      </c>
      <c r="C95" s="48"/>
      <c r="D95" s="49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71">
        <f t="shared" ref="P95:P98" si="13">SUM(F95:O95)</f>
        <v>0</v>
      </c>
      <c r="Q95" s="71"/>
      <c r="R95" s="150"/>
    </row>
    <row r="96" spans="2:18" x14ac:dyDescent="0.25">
      <c r="B96" s="2" t="s">
        <v>75</v>
      </c>
      <c r="C96" s="48"/>
      <c r="D96" s="49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71">
        <f t="shared" si="13"/>
        <v>0</v>
      </c>
      <c r="Q96" s="71"/>
      <c r="R96" s="150"/>
    </row>
    <row r="97" spans="2:18" x14ac:dyDescent="0.25">
      <c r="B97" s="2" t="s">
        <v>75</v>
      </c>
      <c r="C97" s="48"/>
      <c r="D97" s="49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71">
        <f t="shared" si="13"/>
        <v>0</v>
      </c>
      <c r="Q97" s="71"/>
      <c r="R97" s="150"/>
    </row>
    <row r="98" spans="2:18" x14ac:dyDescent="0.25">
      <c r="B98" s="2" t="s">
        <v>75</v>
      </c>
      <c r="C98" s="48"/>
      <c r="D98" s="49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71">
        <f t="shared" si="13"/>
        <v>0</v>
      </c>
      <c r="Q98" s="71"/>
      <c r="R98" s="151"/>
    </row>
    <row r="99" spans="2:18" x14ac:dyDescent="0.25">
      <c r="C99" s="13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7"/>
      <c r="Q99" s="67"/>
    </row>
    <row r="100" spans="2:18" x14ac:dyDescent="0.25">
      <c r="B100" s="57" t="s">
        <v>85</v>
      </c>
      <c r="C100" s="58"/>
      <c r="D100" s="58"/>
      <c r="E100" s="57"/>
      <c r="F100" s="72">
        <f t="shared" ref="F100:P100" si="14">SUM(F65:F98)</f>
        <v>0</v>
      </c>
      <c r="G100" s="72">
        <f t="shared" si="14"/>
        <v>0</v>
      </c>
      <c r="H100" s="72">
        <f t="shared" si="14"/>
        <v>0</v>
      </c>
      <c r="I100" s="72">
        <f t="shared" si="14"/>
        <v>0</v>
      </c>
      <c r="J100" s="72">
        <f t="shared" si="14"/>
        <v>0</v>
      </c>
      <c r="K100" s="72">
        <f t="shared" si="14"/>
        <v>0</v>
      </c>
      <c r="L100" s="72">
        <f t="shared" si="14"/>
        <v>0</v>
      </c>
      <c r="M100" s="72">
        <f t="shared" si="14"/>
        <v>0</v>
      </c>
      <c r="N100" s="72">
        <f t="shared" si="14"/>
        <v>0</v>
      </c>
      <c r="O100" s="72">
        <f t="shared" si="14"/>
        <v>0</v>
      </c>
      <c r="P100" s="72">
        <f t="shared" si="14"/>
        <v>0</v>
      </c>
      <c r="Q100" s="72"/>
      <c r="R100" s="58"/>
    </row>
    <row r="101" spans="2:18" x14ac:dyDescent="0.25">
      <c r="B101" s="57" t="s">
        <v>86</v>
      </c>
      <c r="C101" s="121"/>
      <c r="D101" s="122"/>
      <c r="E101" s="57"/>
      <c r="F101" s="72">
        <f>F100</f>
        <v>0</v>
      </c>
      <c r="G101" s="72">
        <f>F101+G100</f>
        <v>0</v>
      </c>
      <c r="H101" s="72">
        <f t="shared" ref="H101" si="15">G101+H100</f>
        <v>0</v>
      </c>
      <c r="I101" s="72">
        <f t="shared" ref="I101" si="16">H101+I100</f>
        <v>0</v>
      </c>
      <c r="J101" s="72">
        <f t="shared" ref="J101" si="17">I101+J100</f>
        <v>0</v>
      </c>
      <c r="K101" s="72">
        <f t="shared" ref="K101" si="18">J101+K100</f>
        <v>0</v>
      </c>
      <c r="L101" s="72">
        <f t="shared" ref="L101" si="19">K101+L100</f>
        <v>0</v>
      </c>
      <c r="M101" s="72">
        <f t="shared" ref="M101" si="20">L101+M100</f>
        <v>0</v>
      </c>
      <c r="N101" s="72">
        <f t="shared" ref="N101" si="21">M101+N100</f>
        <v>0</v>
      </c>
      <c r="O101" s="72">
        <f t="shared" ref="O101" si="22">N101+O100</f>
        <v>0</v>
      </c>
      <c r="P101" s="72"/>
      <c r="Q101" s="72"/>
      <c r="R101" s="122"/>
    </row>
    <row r="102" spans="2:18" x14ac:dyDescent="0.25">
      <c r="C102" s="48"/>
      <c r="D102" s="49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49"/>
    </row>
    <row r="103" spans="2:18" x14ac:dyDescent="0.25">
      <c r="B103" s="11" t="s">
        <v>74</v>
      </c>
      <c r="C103" s="47"/>
      <c r="D103" s="12"/>
      <c r="E103" s="11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9"/>
      <c r="Q103" s="69"/>
      <c r="R103" s="12"/>
    </row>
    <row r="104" spans="2:18" x14ac:dyDescent="0.25">
      <c r="B104" s="2" t="s">
        <v>74</v>
      </c>
      <c r="C104" s="13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71">
        <f>SUM(F104:O104)</f>
        <v>0</v>
      </c>
      <c r="Q104" s="71"/>
      <c r="R104" s="152"/>
    </row>
    <row r="105" spans="2:18" x14ac:dyDescent="0.25">
      <c r="B105" s="2" t="s">
        <v>76</v>
      </c>
      <c r="C105" s="48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71">
        <f t="shared" ref="P105:P106" si="23">SUM(F105:O105)</f>
        <v>0</v>
      </c>
      <c r="Q105" s="71"/>
      <c r="R105" s="153"/>
    </row>
    <row r="106" spans="2:18" x14ac:dyDescent="0.25">
      <c r="B106" s="2" t="s">
        <v>76</v>
      </c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71">
        <f t="shared" si="23"/>
        <v>0</v>
      </c>
      <c r="Q106" s="71"/>
      <c r="R106" s="153"/>
    </row>
    <row r="107" spans="2:18" x14ac:dyDescent="0.25">
      <c r="B107" s="2" t="s">
        <v>76</v>
      </c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7"/>
      <c r="Q107" s="67"/>
      <c r="R107" s="153"/>
    </row>
    <row r="108" spans="2:18" x14ac:dyDescent="0.25">
      <c r="B108" s="2" t="s">
        <v>76</v>
      </c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154"/>
    </row>
    <row r="109" spans="2:18" x14ac:dyDescent="0.25"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</row>
    <row r="110" spans="2:18" x14ac:dyDescent="0.25">
      <c r="B110" s="57" t="s">
        <v>87</v>
      </c>
      <c r="C110" s="58"/>
      <c r="D110" s="58"/>
      <c r="E110" s="57"/>
      <c r="F110" s="72">
        <f>SUM(F104:F108)</f>
        <v>0</v>
      </c>
      <c r="G110" s="72">
        <f t="shared" ref="G110:O110" si="24">SUM(G104:G108)</f>
        <v>0</v>
      </c>
      <c r="H110" s="72">
        <f t="shared" si="24"/>
        <v>0</v>
      </c>
      <c r="I110" s="72">
        <f t="shared" si="24"/>
        <v>0</v>
      </c>
      <c r="J110" s="72">
        <f t="shared" si="24"/>
        <v>0</v>
      </c>
      <c r="K110" s="72">
        <f t="shared" si="24"/>
        <v>0</v>
      </c>
      <c r="L110" s="72">
        <f t="shared" si="24"/>
        <v>0</v>
      </c>
      <c r="M110" s="72">
        <f t="shared" si="24"/>
        <v>0</v>
      </c>
      <c r="N110" s="72">
        <f t="shared" si="24"/>
        <v>0</v>
      </c>
      <c r="O110" s="72">
        <f t="shared" si="24"/>
        <v>0</v>
      </c>
      <c r="P110" s="72">
        <f>SUM(P104:P108)</f>
        <v>0</v>
      </c>
      <c r="Q110" s="72"/>
      <c r="R110" s="58"/>
    </row>
    <row r="111" spans="2:18" x14ac:dyDescent="0.25">
      <c r="B111" s="57" t="s">
        <v>88</v>
      </c>
      <c r="C111" s="58"/>
      <c r="D111" s="58"/>
      <c r="E111" s="57"/>
      <c r="F111" s="72">
        <f>F110</f>
        <v>0</v>
      </c>
      <c r="G111" s="72">
        <f>F111+G110</f>
        <v>0</v>
      </c>
      <c r="H111" s="72">
        <f t="shared" ref="H111" si="25">G111+H110</f>
        <v>0</v>
      </c>
      <c r="I111" s="72">
        <f t="shared" ref="I111" si="26">H111+I110</f>
        <v>0</v>
      </c>
      <c r="J111" s="72">
        <f t="shared" ref="J111" si="27">I111+J110</f>
        <v>0</v>
      </c>
      <c r="K111" s="72">
        <f t="shared" ref="K111" si="28">J111+K110</f>
        <v>0</v>
      </c>
      <c r="L111" s="72">
        <f t="shared" ref="L111" si="29">K111+L110</f>
        <v>0</v>
      </c>
      <c r="M111" s="72">
        <f t="shared" ref="M111" si="30">L111+M110</f>
        <v>0</v>
      </c>
      <c r="N111" s="72">
        <f t="shared" ref="N111" si="31">M111+N110</f>
        <v>0</v>
      </c>
      <c r="O111" s="72">
        <f t="shared" ref="O111" si="32">N111+O110</f>
        <v>0</v>
      </c>
      <c r="P111" s="72"/>
      <c r="Q111" s="72"/>
      <c r="R111" s="58"/>
    </row>
    <row r="112" spans="2:18" x14ac:dyDescent="0.25"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</row>
    <row r="113" spans="2:18" x14ac:dyDescent="0.25">
      <c r="B113" s="59" t="s">
        <v>91</v>
      </c>
      <c r="C113" s="60"/>
      <c r="D113" s="60"/>
      <c r="E113" s="59"/>
      <c r="F113" s="73">
        <f t="shared" ref="F113:O113" si="33">SUM(F100+F110)</f>
        <v>0</v>
      </c>
      <c r="G113" s="73">
        <f t="shared" si="33"/>
        <v>0</v>
      </c>
      <c r="H113" s="73">
        <f t="shared" si="33"/>
        <v>0</v>
      </c>
      <c r="I113" s="73">
        <f t="shared" si="33"/>
        <v>0</v>
      </c>
      <c r="J113" s="73">
        <f t="shared" si="33"/>
        <v>0</v>
      </c>
      <c r="K113" s="73">
        <f t="shared" si="33"/>
        <v>0</v>
      </c>
      <c r="L113" s="73">
        <f t="shared" si="33"/>
        <v>0</v>
      </c>
      <c r="M113" s="73">
        <f t="shared" si="33"/>
        <v>0</v>
      </c>
      <c r="N113" s="73">
        <f t="shared" si="33"/>
        <v>0</v>
      </c>
      <c r="O113" s="73">
        <f t="shared" si="33"/>
        <v>0</v>
      </c>
      <c r="P113" s="73">
        <f>SUM(F113:O113)</f>
        <v>0</v>
      </c>
      <c r="Q113" s="73"/>
      <c r="R113" s="60"/>
    </row>
    <row r="114" spans="2:18" x14ac:dyDescent="0.25">
      <c r="B114" s="59" t="s">
        <v>92</v>
      </c>
      <c r="C114" s="60"/>
      <c r="D114" s="60"/>
      <c r="E114" s="60"/>
      <c r="F114" s="73">
        <f>F113</f>
        <v>0</v>
      </c>
      <c r="G114" s="73">
        <f>SUM(F113:G113)</f>
        <v>0</v>
      </c>
      <c r="H114" s="73">
        <f>SUM(F113:H113)</f>
        <v>0</v>
      </c>
      <c r="I114" s="73">
        <f>SUM(F113:I113)</f>
        <v>0</v>
      </c>
      <c r="J114" s="73">
        <f>SUM(F113:J113)</f>
        <v>0</v>
      </c>
      <c r="K114" s="73">
        <f>SUM(F113:K113)</f>
        <v>0</v>
      </c>
      <c r="L114" s="73">
        <f>SUM(F113:L113)</f>
        <v>0</v>
      </c>
      <c r="M114" s="73">
        <f>SUM(F113:M113)</f>
        <v>0</v>
      </c>
      <c r="N114" s="73">
        <f>SUM(F113:N113)</f>
        <v>0</v>
      </c>
      <c r="O114" s="73">
        <f>SUM(F113:O113)</f>
        <v>0</v>
      </c>
      <c r="P114" s="73"/>
      <c r="Q114" s="73"/>
      <c r="R114" s="60"/>
    </row>
    <row r="115" spans="2:18" x14ac:dyDescent="0.25">
      <c r="R115" s="10"/>
    </row>
    <row r="116" spans="2:18" x14ac:dyDescent="0.25">
      <c r="R116" s="10"/>
    </row>
    <row r="117" spans="2:18" x14ac:dyDescent="0.25">
      <c r="B117" s="136" t="s">
        <v>244</v>
      </c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</row>
    <row r="118" spans="2:18" x14ac:dyDescent="0.25">
      <c r="R118" s="10"/>
    </row>
    <row r="119" spans="2:18" x14ac:dyDescent="0.25">
      <c r="B119" s="11" t="s">
        <v>68</v>
      </c>
      <c r="C119" s="11"/>
      <c r="D119" s="12"/>
      <c r="E119" s="1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1"/>
      <c r="Q119" s="11"/>
      <c r="R119" s="12"/>
    </row>
    <row r="120" spans="2:18" x14ac:dyDescent="0.25">
      <c r="B120" s="2" t="s">
        <v>69</v>
      </c>
      <c r="C120" s="48"/>
      <c r="D120" s="49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71">
        <f t="shared" ref="P120:P126" si="34">SUM(F120:O120)</f>
        <v>0</v>
      </c>
      <c r="Q120" s="71"/>
      <c r="R120" s="149"/>
    </row>
    <row r="121" spans="2:18" x14ac:dyDescent="0.25">
      <c r="B121" s="2" t="s">
        <v>70</v>
      </c>
      <c r="C121" s="48"/>
      <c r="D121" s="49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71">
        <f t="shared" si="34"/>
        <v>0</v>
      </c>
      <c r="Q121" s="71"/>
      <c r="R121" s="150"/>
    </row>
    <row r="122" spans="2:18" x14ac:dyDescent="0.25">
      <c r="B122" s="2" t="s">
        <v>71</v>
      </c>
      <c r="C122" s="48"/>
      <c r="D122" s="49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71">
        <f t="shared" si="34"/>
        <v>0</v>
      </c>
      <c r="Q122" s="71"/>
      <c r="R122" s="150"/>
    </row>
    <row r="123" spans="2:18" x14ac:dyDescent="0.25">
      <c r="B123" s="2" t="s">
        <v>75</v>
      </c>
      <c r="C123" s="48"/>
      <c r="D123" s="49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71">
        <f t="shared" si="34"/>
        <v>0</v>
      </c>
      <c r="Q123" s="71"/>
      <c r="R123" s="150"/>
    </row>
    <row r="124" spans="2:18" x14ac:dyDescent="0.25">
      <c r="B124" s="2" t="s">
        <v>75</v>
      </c>
      <c r="C124" s="48"/>
      <c r="D124" s="49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71">
        <f t="shared" si="34"/>
        <v>0</v>
      </c>
      <c r="Q124" s="71"/>
      <c r="R124" s="150"/>
    </row>
    <row r="125" spans="2:18" x14ac:dyDescent="0.25">
      <c r="B125" s="2" t="s">
        <v>75</v>
      </c>
      <c r="C125" s="48"/>
      <c r="D125" s="49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71">
        <f t="shared" si="34"/>
        <v>0</v>
      </c>
      <c r="Q125" s="71"/>
      <c r="R125" s="150"/>
    </row>
    <row r="126" spans="2:18" x14ac:dyDescent="0.25">
      <c r="B126" s="2" t="s">
        <v>75</v>
      </c>
      <c r="C126" s="48"/>
      <c r="D126" s="49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71">
        <f t="shared" si="34"/>
        <v>0</v>
      </c>
      <c r="Q126" s="71"/>
      <c r="R126" s="151"/>
    </row>
    <row r="127" spans="2:18" x14ac:dyDescent="0.25">
      <c r="C127" s="13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7"/>
      <c r="Q127" s="67"/>
    </row>
    <row r="128" spans="2:18" x14ac:dyDescent="0.25">
      <c r="B128" s="11" t="s">
        <v>175</v>
      </c>
      <c r="C128" s="11"/>
      <c r="D128" s="12"/>
      <c r="E128" s="12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9"/>
      <c r="Q128" s="69"/>
      <c r="R128" s="12"/>
    </row>
    <row r="129" spans="2:18" x14ac:dyDescent="0.25">
      <c r="B129" s="2" t="s">
        <v>69</v>
      </c>
      <c r="C129" s="13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7">
        <f>SUM(F129:O129)</f>
        <v>0</v>
      </c>
      <c r="Q129" s="67"/>
      <c r="R129" s="152"/>
    </row>
    <row r="130" spans="2:18" x14ac:dyDescent="0.25">
      <c r="B130" s="2" t="s">
        <v>70</v>
      </c>
      <c r="C130" s="13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7">
        <f t="shared" ref="P130:P136" si="35">SUM(F130:O130)</f>
        <v>0</v>
      </c>
      <c r="Q130" s="67"/>
      <c r="R130" s="153"/>
    </row>
    <row r="131" spans="2:18" x14ac:dyDescent="0.25">
      <c r="B131" s="2" t="s">
        <v>71</v>
      </c>
      <c r="C131" s="13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7">
        <f t="shared" si="35"/>
        <v>0</v>
      </c>
      <c r="Q131" s="67"/>
      <c r="R131" s="153"/>
    </row>
    <row r="132" spans="2:18" x14ac:dyDescent="0.25">
      <c r="B132" s="2" t="s">
        <v>75</v>
      </c>
      <c r="C132" s="13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7">
        <f t="shared" si="35"/>
        <v>0</v>
      </c>
      <c r="Q132" s="67"/>
      <c r="R132" s="153"/>
    </row>
    <row r="133" spans="2:18" x14ac:dyDescent="0.25">
      <c r="B133" s="2" t="s">
        <v>75</v>
      </c>
      <c r="C133" s="13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7">
        <f t="shared" si="35"/>
        <v>0</v>
      </c>
      <c r="Q133" s="67"/>
      <c r="R133" s="153"/>
    </row>
    <row r="134" spans="2:18" x14ac:dyDescent="0.25">
      <c r="B134" s="2" t="s">
        <v>75</v>
      </c>
      <c r="C134" s="13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7">
        <f t="shared" si="35"/>
        <v>0</v>
      </c>
      <c r="Q134" s="67"/>
      <c r="R134" s="153"/>
    </row>
    <row r="135" spans="2:18" x14ac:dyDescent="0.25">
      <c r="B135" s="2" t="s">
        <v>75</v>
      </c>
      <c r="C135" s="13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7">
        <f t="shared" si="35"/>
        <v>0</v>
      </c>
      <c r="Q135" s="67"/>
      <c r="R135" s="153"/>
    </row>
    <row r="136" spans="2:18" x14ac:dyDescent="0.25">
      <c r="B136" s="2" t="s">
        <v>75</v>
      </c>
      <c r="C136" s="13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7">
        <f t="shared" si="35"/>
        <v>0</v>
      </c>
      <c r="Q136" s="67"/>
      <c r="R136" s="154"/>
    </row>
    <row r="137" spans="2:18" x14ac:dyDescent="0.25">
      <c r="C137" s="13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7"/>
      <c r="Q137" s="67"/>
    </row>
    <row r="138" spans="2:18" x14ac:dyDescent="0.25">
      <c r="B138" s="11" t="s">
        <v>77</v>
      </c>
      <c r="C138" s="47"/>
      <c r="D138" s="12"/>
      <c r="E138" s="11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9"/>
      <c r="Q138" s="69"/>
      <c r="R138" s="12"/>
    </row>
    <row r="139" spans="2:18" x14ac:dyDescent="0.25">
      <c r="B139" s="2" t="s">
        <v>72</v>
      </c>
      <c r="C139" s="48"/>
      <c r="D139" s="49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71">
        <f>SUM(F139:O139)</f>
        <v>0</v>
      </c>
      <c r="Q139" s="71"/>
      <c r="R139" s="149"/>
    </row>
    <row r="140" spans="2:18" x14ac:dyDescent="0.25">
      <c r="B140" s="2" t="s">
        <v>73</v>
      </c>
      <c r="C140" s="48"/>
      <c r="D140" s="49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71">
        <f t="shared" ref="P140:P146" si="36">SUM(F140:O140)</f>
        <v>0</v>
      </c>
      <c r="Q140" s="71"/>
      <c r="R140" s="150"/>
    </row>
    <row r="141" spans="2:18" x14ac:dyDescent="0.25">
      <c r="B141" s="2" t="s">
        <v>69</v>
      </c>
      <c r="C141" s="48"/>
      <c r="D141" s="49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71">
        <f t="shared" si="36"/>
        <v>0</v>
      </c>
      <c r="Q141" s="71"/>
      <c r="R141" s="150"/>
    </row>
    <row r="142" spans="2:18" x14ac:dyDescent="0.25">
      <c r="B142" s="2" t="s">
        <v>70</v>
      </c>
      <c r="C142" s="48"/>
      <c r="D142" s="49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71">
        <f t="shared" si="36"/>
        <v>0</v>
      </c>
      <c r="Q142" s="71"/>
      <c r="R142" s="150"/>
    </row>
    <row r="143" spans="2:18" x14ac:dyDescent="0.25">
      <c r="B143" s="2" t="s">
        <v>75</v>
      </c>
      <c r="C143" s="48"/>
      <c r="D143" s="49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71">
        <f t="shared" si="36"/>
        <v>0</v>
      </c>
      <c r="Q143" s="71"/>
      <c r="R143" s="150"/>
    </row>
    <row r="144" spans="2:18" x14ac:dyDescent="0.25">
      <c r="B144" s="2" t="s">
        <v>75</v>
      </c>
      <c r="C144" s="48"/>
      <c r="D144" s="49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71">
        <f t="shared" si="36"/>
        <v>0</v>
      </c>
      <c r="Q144" s="71"/>
      <c r="R144" s="150"/>
    </row>
    <row r="145" spans="2:18" x14ac:dyDescent="0.25">
      <c r="B145" s="2" t="s">
        <v>75</v>
      </c>
      <c r="C145" s="48"/>
      <c r="D145" s="49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71">
        <f t="shared" si="36"/>
        <v>0</v>
      </c>
      <c r="Q145" s="71"/>
      <c r="R145" s="150"/>
    </row>
    <row r="146" spans="2:18" x14ac:dyDescent="0.25">
      <c r="B146" s="2" t="s">
        <v>75</v>
      </c>
      <c r="C146" s="48"/>
      <c r="D146" s="49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71">
        <f t="shared" si="36"/>
        <v>0</v>
      </c>
      <c r="Q146" s="71"/>
      <c r="R146" s="151"/>
    </row>
    <row r="147" spans="2:18" x14ac:dyDescent="0.25">
      <c r="C147" s="48"/>
      <c r="D147" s="49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71"/>
      <c r="Q147" s="71"/>
      <c r="R147" s="49"/>
    </row>
    <row r="148" spans="2:18" x14ac:dyDescent="0.25">
      <c r="B148" s="11" t="s">
        <v>90</v>
      </c>
      <c r="C148" s="47"/>
      <c r="D148" s="63"/>
      <c r="E148" s="12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9"/>
      <c r="Q148" s="69"/>
      <c r="R148" s="63"/>
    </row>
    <row r="149" spans="2:18" x14ac:dyDescent="0.25">
      <c r="B149" s="2" t="s">
        <v>75</v>
      </c>
      <c r="C149" s="48"/>
      <c r="D149" s="49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71">
        <f>SUM(F149:O149)</f>
        <v>0</v>
      </c>
      <c r="Q149" s="71"/>
      <c r="R149" s="149"/>
    </row>
    <row r="150" spans="2:18" x14ac:dyDescent="0.25">
      <c r="B150" s="2" t="s">
        <v>75</v>
      </c>
      <c r="C150" s="48"/>
      <c r="D150" s="49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71">
        <f t="shared" ref="P150:P153" si="37">SUM(F150:O150)</f>
        <v>0</v>
      </c>
      <c r="Q150" s="71"/>
      <c r="R150" s="150"/>
    </row>
    <row r="151" spans="2:18" x14ac:dyDescent="0.25">
      <c r="B151" s="2" t="s">
        <v>75</v>
      </c>
      <c r="C151" s="48"/>
      <c r="D151" s="49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71">
        <f t="shared" si="37"/>
        <v>0</v>
      </c>
      <c r="Q151" s="71"/>
      <c r="R151" s="150"/>
    </row>
    <row r="152" spans="2:18" x14ac:dyDescent="0.25">
      <c r="B152" s="2" t="s">
        <v>75</v>
      </c>
      <c r="C152" s="48"/>
      <c r="D152" s="49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71">
        <f t="shared" si="37"/>
        <v>0</v>
      </c>
      <c r="Q152" s="71"/>
      <c r="R152" s="150"/>
    </row>
    <row r="153" spans="2:18" x14ac:dyDescent="0.25">
      <c r="B153" s="2" t="s">
        <v>75</v>
      </c>
      <c r="C153" s="48"/>
      <c r="D153" s="49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71">
        <f t="shared" si="37"/>
        <v>0</v>
      </c>
      <c r="Q153" s="71"/>
      <c r="R153" s="151"/>
    </row>
    <row r="154" spans="2:18" x14ac:dyDescent="0.25">
      <c r="C154" s="13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7"/>
      <c r="Q154" s="67"/>
    </row>
    <row r="155" spans="2:18" x14ac:dyDescent="0.25">
      <c r="B155" s="57" t="s">
        <v>85</v>
      </c>
      <c r="C155" s="58"/>
      <c r="D155" s="58"/>
      <c r="E155" s="57"/>
      <c r="F155" s="72">
        <f t="shared" ref="F155:P155" si="38">SUM(F120:F153)</f>
        <v>0</v>
      </c>
      <c r="G155" s="72">
        <f t="shared" si="38"/>
        <v>0</v>
      </c>
      <c r="H155" s="72">
        <f t="shared" si="38"/>
        <v>0</v>
      </c>
      <c r="I155" s="72">
        <f t="shared" si="38"/>
        <v>0</v>
      </c>
      <c r="J155" s="72">
        <f t="shared" si="38"/>
        <v>0</v>
      </c>
      <c r="K155" s="72">
        <f t="shared" si="38"/>
        <v>0</v>
      </c>
      <c r="L155" s="72">
        <f t="shared" si="38"/>
        <v>0</v>
      </c>
      <c r="M155" s="72">
        <f t="shared" si="38"/>
        <v>0</v>
      </c>
      <c r="N155" s="72">
        <f t="shared" si="38"/>
        <v>0</v>
      </c>
      <c r="O155" s="72">
        <f t="shared" si="38"/>
        <v>0</v>
      </c>
      <c r="P155" s="72">
        <f t="shared" si="38"/>
        <v>0</v>
      </c>
      <c r="Q155" s="72"/>
      <c r="R155" s="58"/>
    </row>
    <row r="156" spans="2:18" x14ac:dyDescent="0.25">
      <c r="B156" s="57" t="s">
        <v>86</v>
      </c>
      <c r="C156" s="121"/>
      <c r="D156" s="122"/>
      <c r="E156" s="57"/>
      <c r="F156" s="72">
        <f>F155</f>
        <v>0</v>
      </c>
      <c r="G156" s="72">
        <f>F156+G155</f>
        <v>0</v>
      </c>
      <c r="H156" s="72">
        <f t="shared" ref="H156" si="39">G156+H155</f>
        <v>0</v>
      </c>
      <c r="I156" s="72">
        <f t="shared" ref="I156" si="40">H156+I155</f>
        <v>0</v>
      </c>
      <c r="J156" s="72">
        <f t="shared" ref="J156" si="41">I156+J155</f>
        <v>0</v>
      </c>
      <c r="K156" s="72">
        <f t="shared" ref="K156" si="42">J156+K155</f>
        <v>0</v>
      </c>
      <c r="L156" s="72">
        <f t="shared" ref="L156" si="43">K156+L155</f>
        <v>0</v>
      </c>
      <c r="M156" s="72">
        <f t="shared" ref="M156" si="44">L156+M155</f>
        <v>0</v>
      </c>
      <c r="N156" s="72">
        <f t="shared" ref="N156" si="45">M156+N155</f>
        <v>0</v>
      </c>
      <c r="O156" s="72">
        <f t="shared" ref="O156" si="46">N156+O155</f>
        <v>0</v>
      </c>
      <c r="P156" s="72"/>
      <c r="Q156" s="72"/>
      <c r="R156" s="122"/>
    </row>
    <row r="157" spans="2:18" x14ac:dyDescent="0.25">
      <c r="C157" s="48"/>
      <c r="D157" s="49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49"/>
    </row>
    <row r="158" spans="2:18" x14ac:dyDescent="0.25">
      <c r="B158" s="11" t="s">
        <v>74</v>
      </c>
      <c r="C158" s="47"/>
      <c r="D158" s="12"/>
      <c r="E158" s="11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9"/>
      <c r="Q158" s="69"/>
      <c r="R158" s="12"/>
    </row>
    <row r="159" spans="2:18" x14ac:dyDescent="0.25">
      <c r="B159" s="2" t="s">
        <v>74</v>
      </c>
      <c r="C159" s="13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71">
        <f>SUM(F159:O159)</f>
        <v>0</v>
      </c>
      <c r="Q159" s="71"/>
      <c r="R159" s="152"/>
    </row>
    <row r="160" spans="2:18" x14ac:dyDescent="0.25">
      <c r="B160" s="2" t="s">
        <v>76</v>
      </c>
      <c r="C160" s="48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71">
        <f t="shared" ref="P160:P161" si="47">SUM(F160:O160)</f>
        <v>0</v>
      </c>
      <c r="Q160" s="71"/>
      <c r="R160" s="153"/>
    </row>
    <row r="161" spans="2:18" x14ac:dyDescent="0.25">
      <c r="B161" s="2" t="s">
        <v>76</v>
      </c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71">
        <f t="shared" si="47"/>
        <v>0</v>
      </c>
      <c r="Q161" s="71"/>
      <c r="R161" s="153"/>
    </row>
    <row r="162" spans="2:18" x14ac:dyDescent="0.25">
      <c r="B162" s="2" t="s">
        <v>76</v>
      </c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7"/>
      <c r="Q162" s="67"/>
      <c r="R162" s="153"/>
    </row>
    <row r="163" spans="2:18" x14ac:dyDescent="0.25">
      <c r="B163" s="2" t="s">
        <v>76</v>
      </c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154"/>
    </row>
    <row r="164" spans="2:18" x14ac:dyDescent="0.25"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</row>
    <row r="165" spans="2:18" x14ac:dyDescent="0.25">
      <c r="B165" s="57" t="s">
        <v>87</v>
      </c>
      <c r="C165" s="58"/>
      <c r="D165" s="58"/>
      <c r="E165" s="57"/>
      <c r="F165" s="72">
        <f>SUM(F159:F163)</f>
        <v>0</v>
      </c>
      <c r="G165" s="72">
        <f t="shared" ref="G165:O165" si="48">SUM(G159:G163)</f>
        <v>0</v>
      </c>
      <c r="H165" s="72">
        <f t="shared" si="48"/>
        <v>0</v>
      </c>
      <c r="I165" s="72">
        <f t="shared" si="48"/>
        <v>0</v>
      </c>
      <c r="J165" s="72">
        <f t="shared" si="48"/>
        <v>0</v>
      </c>
      <c r="K165" s="72">
        <f t="shared" si="48"/>
        <v>0</v>
      </c>
      <c r="L165" s="72">
        <f t="shared" si="48"/>
        <v>0</v>
      </c>
      <c r="M165" s="72">
        <f t="shared" si="48"/>
        <v>0</v>
      </c>
      <c r="N165" s="72">
        <f t="shared" si="48"/>
        <v>0</v>
      </c>
      <c r="O165" s="72">
        <f t="shared" si="48"/>
        <v>0</v>
      </c>
      <c r="P165" s="72">
        <f>SUM(P159:P163)</f>
        <v>0</v>
      </c>
      <c r="Q165" s="72"/>
      <c r="R165" s="58"/>
    </row>
    <row r="166" spans="2:18" x14ac:dyDescent="0.25">
      <c r="B166" s="57" t="s">
        <v>88</v>
      </c>
      <c r="C166" s="58"/>
      <c r="D166" s="58"/>
      <c r="E166" s="57"/>
      <c r="F166" s="72">
        <f>F165</f>
        <v>0</v>
      </c>
      <c r="G166" s="72">
        <f>F166+G165</f>
        <v>0</v>
      </c>
      <c r="H166" s="72">
        <f t="shared" ref="H166" si="49">G166+H165</f>
        <v>0</v>
      </c>
      <c r="I166" s="72">
        <f t="shared" ref="I166" si="50">H166+I165</f>
        <v>0</v>
      </c>
      <c r="J166" s="72">
        <f t="shared" ref="J166" si="51">I166+J165</f>
        <v>0</v>
      </c>
      <c r="K166" s="72">
        <f t="shared" ref="K166" si="52">J166+K165</f>
        <v>0</v>
      </c>
      <c r="L166" s="72">
        <f t="shared" ref="L166" si="53">K166+L165</f>
        <v>0</v>
      </c>
      <c r="M166" s="72">
        <f t="shared" ref="M166" si="54">L166+M165</f>
        <v>0</v>
      </c>
      <c r="N166" s="72">
        <f t="shared" ref="N166" si="55">M166+N165</f>
        <v>0</v>
      </c>
      <c r="O166" s="72">
        <f t="shared" ref="O166" si="56">N166+O165</f>
        <v>0</v>
      </c>
      <c r="P166" s="72"/>
      <c r="Q166" s="72"/>
      <c r="R166" s="58"/>
    </row>
    <row r="167" spans="2:18" x14ac:dyDescent="0.25"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</row>
    <row r="168" spans="2:18" x14ac:dyDescent="0.25">
      <c r="B168" s="59" t="s">
        <v>91</v>
      </c>
      <c r="C168" s="60"/>
      <c r="D168" s="60"/>
      <c r="E168" s="59"/>
      <c r="F168" s="73">
        <f t="shared" ref="F168:O168" si="57">SUM(F155+F165)</f>
        <v>0</v>
      </c>
      <c r="G168" s="73">
        <f t="shared" si="57"/>
        <v>0</v>
      </c>
      <c r="H168" s="73">
        <f t="shared" si="57"/>
        <v>0</v>
      </c>
      <c r="I168" s="73">
        <f t="shared" si="57"/>
        <v>0</v>
      </c>
      <c r="J168" s="73">
        <f t="shared" si="57"/>
        <v>0</v>
      </c>
      <c r="K168" s="73">
        <f t="shared" si="57"/>
        <v>0</v>
      </c>
      <c r="L168" s="73">
        <f t="shared" si="57"/>
        <v>0</v>
      </c>
      <c r="M168" s="73">
        <f t="shared" si="57"/>
        <v>0</v>
      </c>
      <c r="N168" s="73">
        <f t="shared" si="57"/>
        <v>0</v>
      </c>
      <c r="O168" s="73">
        <f t="shared" si="57"/>
        <v>0</v>
      </c>
      <c r="P168" s="73">
        <f>SUM(F168:O168)</f>
        <v>0</v>
      </c>
      <c r="Q168" s="73"/>
      <c r="R168" s="60"/>
    </row>
    <row r="169" spans="2:18" x14ac:dyDescent="0.25">
      <c r="B169" s="59" t="s">
        <v>92</v>
      </c>
      <c r="C169" s="60"/>
      <c r="D169" s="60"/>
      <c r="E169" s="60"/>
      <c r="F169" s="73">
        <f>F168</f>
        <v>0</v>
      </c>
      <c r="G169" s="73">
        <f>SUM(F168:G168)</f>
        <v>0</v>
      </c>
      <c r="H169" s="73">
        <f>SUM(F168:H168)</f>
        <v>0</v>
      </c>
      <c r="I169" s="73">
        <f>SUM(F168:I168)</f>
        <v>0</v>
      </c>
      <c r="J169" s="73">
        <f>SUM(F168:J168)</f>
        <v>0</v>
      </c>
      <c r="K169" s="73">
        <f>SUM(F168:K168)</f>
        <v>0</v>
      </c>
      <c r="L169" s="73">
        <f>SUM(F168:L168)</f>
        <v>0</v>
      </c>
      <c r="M169" s="73">
        <f>SUM(F168:M168)</f>
        <v>0</v>
      </c>
      <c r="N169" s="73">
        <f>SUM(F168:N168)</f>
        <v>0</v>
      </c>
      <c r="O169" s="73">
        <f>SUM(F168:O168)</f>
        <v>0</v>
      </c>
      <c r="P169" s="73"/>
      <c r="Q169" s="73"/>
      <c r="R169" s="60"/>
    </row>
    <row r="172" spans="2:18" x14ac:dyDescent="0.25">
      <c r="B172" s="139" t="s">
        <v>245</v>
      </c>
      <c r="C172" s="140"/>
      <c r="D172" s="140"/>
      <c r="E172" s="139"/>
      <c r="F172" s="141">
        <f>SUM(F58+F113+F168)</f>
        <v>0</v>
      </c>
      <c r="G172" s="141">
        <f t="shared" ref="G172:O172" si="58">SUM(G58+G113+G168)</f>
        <v>0</v>
      </c>
      <c r="H172" s="141">
        <f t="shared" si="58"/>
        <v>0</v>
      </c>
      <c r="I172" s="141">
        <f t="shared" si="58"/>
        <v>0</v>
      </c>
      <c r="J172" s="141">
        <f t="shared" si="58"/>
        <v>0</v>
      </c>
      <c r="K172" s="141">
        <f t="shared" si="58"/>
        <v>0</v>
      </c>
      <c r="L172" s="141">
        <f t="shared" si="58"/>
        <v>0</v>
      </c>
      <c r="M172" s="141">
        <f t="shared" si="58"/>
        <v>0</v>
      </c>
      <c r="N172" s="141">
        <f t="shared" si="58"/>
        <v>0</v>
      </c>
      <c r="O172" s="141">
        <f t="shared" si="58"/>
        <v>0</v>
      </c>
      <c r="P172" s="141">
        <f>SUM(F172:O172)</f>
        <v>0</v>
      </c>
      <c r="Q172" s="141"/>
      <c r="R172" s="140"/>
    </row>
    <row r="173" spans="2:18" x14ac:dyDescent="0.25">
      <c r="B173" s="139" t="s">
        <v>246</v>
      </c>
      <c r="C173" s="140"/>
      <c r="D173" s="140"/>
      <c r="E173" s="140"/>
      <c r="F173" s="141">
        <f>F172</f>
        <v>0</v>
      </c>
      <c r="G173" s="141">
        <f>SUM(F172:G172)</f>
        <v>0</v>
      </c>
      <c r="H173" s="141">
        <f>SUM(F172:H172)</f>
        <v>0</v>
      </c>
      <c r="I173" s="141">
        <f>SUM(F172:I172)</f>
        <v>0</v>
      </c>
      <c r="J173" s="141">
        <f>SUM(F172:J172)</f>
        <v>0</v>
      </c>
      <c r="K173" s="141">
        <f>SUM(F172:K172)</f>
        <v>0</v>
      </c>
      <c r="L173" s="141">
        <f>SUM(F172:L172)</f>
        <v>0</v>
      </c>
      <c r="M173" s="141">
        <f>SUM(F172:M172)</f>
        <v>0</v>
      </c>
      <c r="N173" s="141">
        <f>SUM(F172:N172)</f>
        <v>0</v>
      </c>
      <c r="O173" s="141">
        <f>SUM(F172:O172)</f>
        <v>0</v>
      </c>
      <c r="P173" s="141"/>
      <c r="Q173" s="141"/>
      <c r="R173" s="140"/>
    </row>
  </sheetData>
  <mergeCells count="16">
    <mergeCell ref="R65:R71"/>
    <mergeCell ref="R74:R81"/>
    <mergeCell ref="R84:R91"/>
    <mergeCell ref="R94:R98"/>
    <mergeCell ref="R104:R108"/>
    <mergeCell ref="R120:R126"/>
    <mergeCell ref="R129:R136"/>
    <mergeCell ref="R139:R146"/>
    <mergeCell ref="R149:R153"/>
    <mergeCell ref="R159:R163"/>
    <mergeCell ref="R39:R43"/>
    <mergeCell ref="R10:R16"/>
    <mergeCell ref="R29:R36"/>
    <mergeCell ref="R49:R53"/>
    <mergeCell ref="F5:H5"/>
    <mergeCell ref="R19:R26"/>
  </mergeCells>
  <pageMargins left="0.25" right="0.25" top="0.75" bottom="0.75" header="0.3" footer="0.3"/>
  <pageSetup paperSize="9" scale="4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B2:R325"/>
  <sheetViews>
    <sheetView showGridLines="0" zoomScale="80" zoomScaleNormal="80" workbookViewId="0">
      <pane ySplit="5" topLeftCell="A6" activePane="bottomLeft" state="frozen"/>
      <selection pane="bottomLeft" activeCell="O344" sqref="O344"/>
    </sheetView>
  </sheetViews>
  <sheetFormatPr defaultColWidth="8.796875" defaultRowHeight="13.2" x14ac:dyDescent="0.25"/>
  <cols>
    <col min="1" max="1" width="3.69921875" style="2" customWidth="1"/>
    <col min="2" max="2" width="39.19921875" style="2" customWidth="1"/>
    <col min="3" max="3" width="3.69921875" style="2" customWidth="1"/>
    <col min="4" max="4" width="50.69921875" style="2" customWidth="1"/>
    <col min="5" max="5" width="3.69921875" style="2" customWidth="1"/>
    <col min="6" max="16" width="12.59765625" style="2" customWidth="1"/>
    <col min="17" max="17" width="3.69921875" style="2" customWidth="1"/>
    <col min="18" max="18" width="60.69921875" style="2" customWidth="1"/>
    <col min="19" max="16384" width="8.796875" style="2"/>
  </cols>
  <sheetData>
    <row r="2" spans="2:18" ht="15.6" x14ac:dyDescent="0.3">
      <c r="B2" s="45" t="s">
        <v>78</v>
      </c>
    </row>
    <row r="3" spans="2:18" x14ac:dyDescent="0.25">
      <c r="F3" s="13" t="s">
        <v>89</v>
      </c>
      <c r="G3" s="13"/>
      <c r="H3" s="13"/>
      <c r="I3" s="13"/>
      <c r="J3" s="13"/>
      <c r="K3" s="13"/>
    </row>
    <row r="4" spans="2:18" x14ac:dyDescent="0.25">
      <c r="B4" s="8" t="s">
        <v>159</v>
      </c>
      <c r="C4" s="56"/>
      <c r="D4" s="8" t="s">
        <v>137</v>
      </c>
      <c r="E4" s="8"/>
      <c r="F4" s="62">
        <v>1</v>
      </c>
      <c r="G4" s="62">
        <v>2</v>
      </c>
      <c r="H4" s="62">
        <v>3</v>
      </c>
      <c r="I4" s="62">
        <v>4</v>
      </c>
      <c r="J4" s="62">
        <v>5</v>
      </c>
      <c r="K4" s="62">
        <v>6</v>
      </c>
      <c r="L4" s="62">
        <v>7</v>
      </c>
      <c r="M4" s="62">
        <v>8</v>
      </c>
      <c r="N4" s="62">
        <v>9</v>
      </c>
      <c r="O4" s="62">
        <v>10</v>
      </c>
      <c r="P4" s="8" t="s">
        <v>67</v>
      </c>
      <c r="Q4" s="8"/>
      <c r="R4" s="8" t="s">
        <v>242</v>
      </c>
    </row>
    <row r="5" spans="2:18" x14ac:dyDescent="0.25">
      <c r="B5" s="54" t="s">
        <v>156</v>
      </c>
      <c r="D5" s="55" t="s">
        <v>157</v>
      </c>
      <c r="E5" s="55"/>
      <c r="F5" s="155" t="s">
        <v>158</v>
      </c>
      <c r="G5" s="155"/>
      <c r="H5" s="155"/>
    </row>
    <row r="6" spans="2:18" x14ac:dyDescent="0.25">
      <c r="B6" s="136" t="s">
        <v>247</v>
      </c>
      <c r="C6" s="137"/>
      <c r="D6" s="135"/>
      <c r="E6" s="135"/>
      <c r="F6" s="138"/>
      <c r="G6" s="138"/>
      <c r="H6" s="138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2:18" x14ac:dyDescent="0.25">
      <c r="B7" s="54"/>
      <c r="D7" s="55"/>
      <c r="E7" s="55"/>
      <c r="F7" s="125"/>
      <c r="G7" s="125"/>
      <c r="H7" s="125"/>
    </row>
    <row r="8" spans="2:18" x14ac:dyDescent="0.25">
      <c r="B8" s="11" t="s">
        <v>128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2:18" x14ac:dyDescent="0.25">
      <c r="B9" s="2" t="s">
        <v>129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7">
        <f>SUM(F9:O9)</f>
        <v>0</v>
      </c>
      <c r="R9" s="152"/>
    </row>
    <row r="10" spans="2:18" x14ac:dyDescent="0.25">
      <c r="B10" s="2" t="s">
        <v>130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7">
        <f t="shared" ref="P10:P21" si="0">SUM(F10:O10)</f>
        <v>0</v>
      </c>
      <c r="R10" s="153"/>
    </row>
    <row r="11" spans="2:18" x14ac:dyDescent="0.25">
      <c r="B11" s="2" t="s">
        <v>133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>
        <f t="shared" ref="P11" si="1">SUM(F11:O11)</f>
        <v>0</v>
      </c>
      <c r="R11" s="153"/>
    </row>
    <row r="12" spans="2:18" x14ac:dyDescent="0.25">
      <c r="B12" s="2" t="s">
        <v>134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7">
        <f t="shared" si="0"/>
        <v>0</v>
      </c>
      <c r="R12" s="153"/>
    </row>
    <row r="13" spans="2:18" x14ac:dyDescent="0.25">
      <c r="B13" s="2" t="s">
        <v>135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>
        <f t="shared" si="0"/>
        <v>0</v>
      </c>
      <c r="R13" s="153"/>
    </row>
    <row r="14" spans="2:18" x14ac:dyDescent="0.25">
      <c r="B14" s="2" t="s">
        <v>136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>
        <f t="shared" ref="P14" si="2">SUM(F14:O14)</f>
        <v>0</v>
      </c>
      <c r="R14" s="153"/>
    </row>
    <row r="15" spans="2:18" x14ac:dyDescent="0.25">
      <c r="B15" s="2" t="s">
        <v>131</v>
      </c>
      <c r="C15" s="6"/>
      <c r="F15" s="67"/>
      <c r="G15" s="67"/>
      <c r="H15" s="67"/>
      <c r="I15" s="67"/>
      <c r="J15" s="67"/>
      <c r="K15" s="66"/>
      <c r="L15" s="66"/>
      <c r="M15" s="66"/>
      <c r="N15" s="66"/>
      <c r="O15" s="66"/>
      <c r="P15" s="67">
        <f t="shared" si="0"/>
        <v>0</v>
      </c>
      <c r="R15" s="153"/>
    </row>
    <row r="16" spans="2:18" x14ac:dyDescent="0.25">
      <c r="B16" s="2" t="s">
        <v>132</v>
      </c>
      <c r="C16" s="6"/>
      <c r="F16" s="67"/>
      <c r="G16" s="67"/>
      <c r="H16" s="67"/>
      <c r="I16" s="67"/>
      <c r="J16" s="67"/>
      <c r="K16" s="66"/>
      <c r="L16" s="66"/>
      <c r="M16" s="66"/>
      <c r="N16" s="66"/>
      <c r="O16" s="66"/>
      <c r="P16" s="67">
        <f t="shared" si="0"/>
        <v>0</v>
      </c>
      <c r="R16" s="153"/>
    </row>
    <row r="17" spans="2:18" x14ac:dyDescent="0.25">
      <c r="B17" s="2" t="s">
        <v>138</v>
      </c>
      <c r="C17" s="6"/>
      <c r="F17" s="67"/>
      <c r="G17" s="67"/>
      <c r="H17" s="67"/>
      <c r="I17" s="67"/>
      <c r="J17" s="67"/>
      <c r="K17" s="66"/>
      <c r="L17" s="66"/>
      <c r="M17" s="66"/>
      <c r="N17" s="66"/>
      <c r="O17" s="66"/>
      <c r="P17" s="67">
        <f t="shared" si="0"/>
        <v>0</v>
      </c>
      <c r="R17" s="153"/>
    </row>
    <row r="18" spans="2:18" x14ac:dyDescent="0.25">
      <c r="B18" s="2" t="s">
        <v>95</v>
      </c>
      <c r="C18" s="6"/>
      <c r="F18" s="67"/>
      <c r="G18" s="67"/>
      <c r="H18" s="67"/>
      <c r="I18" s="67"/>
      <c r="J18" s="67"/>
      <c r="K18" s="66"/>
      <c r="L18" s="66"/>
      <c r="M18" s="66"/>
      <c r="N18" s="66"/>
      <c r="O18" s="66"/>
      <c r="P18" s="67">
        <f t="shared" ref="P18:P20" si="3">SUM(F18:O18)</f>
        <v>0</v>
      </c>
      <c r="R18" s="153"/>
    </row>
    <row r="19" spans="2:18" x14ac:dyDescent="0.25">
      <c r="B19" s="2" t="s">
        <v>95</v>
      </c>
      <c r="C19" s="6"/>
      <c r="F19" s="67"/>
      <c r="G19" s="67"/>
      <c r="H19" s="67"/>
      <c r="I19" s="67"/>
      <c r="J19" s="67"/>
      <c r="K19" s="66"/>
      <c r="L19" s="66"/>
      <c r="M19" s="66"/>
      <c r="N19" s="66"/>
      <c r="O19" s="66"/>
      <c r="P19" s="67">
        <f t="shared" si="3"/>
        <v>0</v>
      </c>
      <c r="R19" s="153"/>
    </row>
    <row r="20" spans="2:18" x14ac:dyDescent="0.25">
      <c r="B20" s="2" t="s">
        <v>95</v>
      </c>
      <c r="C20" s="6"/>
      <c r="F20" s="67"/>
      <c r="G20" s="67"/>
      <c r="H20" s="67"/>
      <c r="I20" s="67"/>
      <c r="J20" s="67"/>
      <c r="K20" s="66"/>
      <c r="L20" s="66"/>
      <c r="M20" s="66"/>
      <c r="N20" s="66"/>
      <c r="O20" s="66"/>
      <c r="P20" s="67">
        <f t="shared" si="3"/>
        <v>0</v>
      </c>
      <c r="R20" s="153"/>
    </row>
    <row r="21" spans="2:18" x14ac:dyDescent="0.25">
      <c r="B21" s="2" t="s">
        <v>95</v>
      </c>
      <c r="C21" s="6"/>
      <c r="F21" s="67"/>
      <c r="G21" s="67"/>
      <c r="H21" s="67"/>
      <c r="I21" s="67"/>
      <c r="J21" s="67"/>
      <c r="K21" s="66"/>
      <c r="L21" s="66"/>
      <c r="M21" s="66"/>
      <c r="N21" s="66"/>
      <c r="O21" s="66"/>
      <c r="P21" s="67">
        <f t="shared" si="0"/>
        <v>0</v>
      </c>
      <c r="R21" s="154"/>
    </row>
    <row r="22" spans="2:18" x14ac:dyDescent="0.25">
      <c r="B22" s="57" t="s">
        <v>67</v>
      </c>
      <c r="C22" s="57"/>
      <c r="D22" s="58"/>
      <c r="E22" s="58"/>
      <c r="F22" s="72">
        <f t="shared" ref="F22:P22" si="4">SUM(F9:F21)</f>
        <v>0</v>
      </c>
      <c r="G22" s="72">
        <f t="shared" si="4"/>
        <v>0</v>
      </c>
      <c r="H22" s="72">
        <f t="shared" si="4"/>
        <v>0</v>
      </c>
      <c r="I22" s="72">
        <f t="shared" si="4"/>
        <v>0</v>
      </c>
      <c r="J22" s="72">
        <f t="shared" si="4"/>
        <v>0</v>
      </c>
      <c r="K22" s="72">
        <f t="shared" si="4"/>
        <v>0</v>
      </c>
      <c r="L22" s="72">
        <f t="shared" si="4"/>
        <v>0</v>
      </c>
      <c r="M22" s="72">
        <f t="shared" si="4"/>
        <v>0</v>
      </c>
      <c r="N22" s="72">
        <f t="shared" si="4"/>
        <v>0</v>
      </c>
      <c r="O22" s="72">
        <f t="shared" si="4"/>
        <v>0</v>
      </c>
      <c r="P22" s="72">
        <f t="shared" si="4"/>
        <v>0</v>
      </c>
      <c r="Q22" s="58"/>
      <c r="R22" s="58"/>
    </row>
    <row r="23" spans="2:18" x14ac:dyDescent="0.25"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</row>
    <row r="24" spans="2:18" x14ac:dyDescent="0.25">
      <c r="B24" s="11" t="s">
        <v>79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25">
      <c r="B25" s="2" t="s">
        <v>129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7">
        <f>SUM(F25:O25)</f>
        <v>0</v>
      </c>
      <c r="R25" s="152"/>
    </row>
    <row r="26" spans="2:18" x14ac:dyDescent="0.25">
      <c r="B26" s="2" t="s">
        <v>130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7">
        <f t="shared" ref="P26:P29" si="5">SUM(F26:O26)</f>
        <v>0</v>
      </c>
      <c r="R26" s="153"/>
    </row>
    <row r="27" spans="2:18" x14ac:dyDescent="0.25">
      <c r="B27" s="2" t="s">
        <v>133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f t="shared" si="5"/>
        <v>0</v>
      </c>
      <c r="R27" s="153"/>
    </row>
    <row r="28" spans="2:18" x14ac:dyDescent="0.25">
      <c r="B28" s="2" t="s">
        <v>134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>
        <f t="shared" si="5"/>
        <v>0</v>
      </c>
      <c r="R28" s="153"/>
    </row>
    <row r="29" spans="2:18" x14ac:dyDescent="0.25">
      <c r="B29" s="2" t="s">
        <v>135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f t="shared" si="5"/>
        <v>0</v>
      </c>
      <c r="R29" s="153"/>
    </row>
    <row r="30" spans="2:18" x14ac:dyDescent="0.25">
      <c r="B30" s="2" t="s">
        <v>136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>
        <f t="shared" ref="P30:P104" si="6">SUM(F30:O30)</f>
        <v>0</v>
      </c>
      <c r="R30" s="153"/>
    </row>
    <row r="31" spans="2:18" x14ac:dyDescent="0.25">
      <c r="B31" s="2" t="s">
        <v>131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f t="shared" si="6"/>
        <v>0</v>
      </c>
      <c r="R31" s="153"/>
    </row>
    <row r="32" spans="2:18" x14ac:dyDescent="0.25">
      <c r="B32" s="2" t="s">
        <v>132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>
        <f t="shared" si="6"/>
        <v>0</v>
      </c>
      <c r="R32" s="153"/>
    </row>
    <row r="33" spans="2:18" x14ac:dyDescent="0.25">
      <c r="B33" s="2" t="s">
        <v>138</v>
      </c>
      <c r="C33" s="6"/>
      <c r="F33" s="67"/>
      <c r="G33" s="67"/>
      <c r="H33" s="67"/>
      <c r="I33" s="67"/>
      <c r="J33" s="67"/>
      <c r="K33" s="66"/>
      <c r="L33" s="66"/>
      <c r="M33" s="66"/>
      <c r="N33" s="66"/>
      <c r="O33" s="66"/>
      <c r="P33" s="67">
        <f t="shared" si="6"/>
        <v>0</v>
      </c>
      <c r="R33" s="153"/>
    </row>
    <row r="34" spans="2:18" x14ac:dyDescent="0.25">
      <c r="B34" s="2" t="s">
        <v>95</v>
      </c>
      <c r="C34" s="6"/>
      <c r="F34" s="67"/>
      <c r="G34" s="67"/>
      <c r="H34" s="67"/>
      <c r="I34" s="67"/>
      <c r="J34" s="67"/>
      <c r="K34" s="66"/>
      <c r="L34" s="66"/>
      <c r="M34" s="66"/>
      <c r="N34" s="66"/>
      <c r="O34" s="66"/>
      <c r="P34" s="67">
        <f t="shared" si="6"/>
        <v>0</v>
      </c>
      <c r="R34" s="153"/>
    </row>
    <row r="35" spans="2:18" x14ac:dyDescent="0.25">
      <c r="B35" s="2" t="s">
        <v>95</v>
      </c>
      <c r="C35" s="6"/>
      <c r="F35" s="67"/>
      <c r="G35" s="67"/>
      <c r="H35" s="67"/>
      <c r="I35" s="67"/>
      <c r="J35" s="67"/>
      <c r="K35" s="66"/>
      <c r="L35" s="66"/>
      <c r="M35" s="66"/>
      <c r="N35" s="66"/>
      <c r="O35" s="66"/>
      <c r="P35" s="67"/>
      <c r="R35" s="153"/>
    </row>
    <row r="36" spans="2:18" x14ac:dyDescent="0.25">
      <c r="B36" s="2" t="s">
        <v>95</v>
      </c>
      <c r="C36" s="6"/>
      <c r="F36" s="67"/>
      <c r="G36" s="67"/>
      <c r="H36" s="67"/>
      <c r="I36" s="67"/>
      <c r="J36" s="67"/>
      <c r="K36" s="66"/>
      <c r="L36" s="66"/>
      <c r="M36" s="66"/>
      <c r="N36" s="66"/>
      <c r="O36" s="66"/>
      <c r="P36" s="67">
        <f t="shared" si="6"/>
        <v>0</v>
      </c>
      <c r="R36" s="153"/>
    </row>
    <row r="37" spans="2:18" x14ac:dyDescent="0.25">
      <c r="B37" s="2" t="s">
        <v>95</v>
      </c>
      <c r="C37" s="6"/>
      <c r="F37" s="67"/>
      <c r="G37" s="67"/>
      <c r="H37" s="67"/>
      <c r="I37" s="67"/>
      <c r="J37" s="67"/>
      <c r="K37" s="66"/>
      <c r="L37" s="66"/>
      <c r="M37" s="66"/>
      <c r="N37" s="66"/>
      <c r="O37" s="66"/>
      <c r="P37" s="67">
        <f t="shared" si="6"/>
        <v>0</v>
      </c>
      <c r="R37" s="154"/>
    </row>
    <row r="38" spans="2:18" x14ac:dyDescent="0.25">
      <c r="B38" s="57" t="s">
        <v>67</v>
      </c>
      <c r="C38" s="57"/>
      <c r="D38" s="58"/>
      <c r="E38" s="58"/>
      <c r="F38" s="72">
        <f>SUM(F25:F37)</f>
        <v>0</v>
      </c>
      <c r="G38" s="72">
        <f t="shared" ref="G38:P38" si="7">SUM(G25:G37)</f>
        <v>0</v>
      </c>
      <c r="H38" s="72">
        <f t="shared" si="7"/>
        <v>0</v>
      </c>
      <c r="I38" s="72">
        <f t="shared" si="7"/>
        <v>0</v>
      </c>
      <c r="J38" s="72">
        <f t="shared" si="7"/>
        <v>0</v>
      </c>
      <c r="K38" s="72">
        <f t="shared" si="7"/>
        <v>0</v>
      </c>
      <c r="L38" s="72">
        <f t="shared" si="7"/>
        <v>0</v>
      </c>
      <c r="M38" s="72">
        <f t="shared" si="7"/>
        <v>0</v>
      </c>
      <c r="N38" s="72">
        <f t="shared" si="7"/>
        <v>0</v>
      </c>
      <c r="O38" s="72">
        <f t="shared" si="7"/>
        <v>0</v>
      </c>
      <c r="P38" s="72">
        <f t="shared" si="7"/>
        <v>0</v>
      </c>
      <c r="Q38" s="58"/>
      <c r="R38" s="58"/>
    </row>
    <row r="39" spans="2:18" x14ac:dyDescent="0.25"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7"/>
    </row>
    <row r="40" spans="2:18" x14ac:dyDescent="0.25">
      <c r="B40" s="11" t="s">
        <v>39</v>
      </c>
      <c r="C40" s="12"/>
      <c r="D40" s="12"/>
      <c r="E40" s="12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9"/>
      <c r="Q40" s="12"/>
      <c r="R40" s="12"/>
    </row>
    <row r="41" spans="2:18" x14ac:dyDescent="0.25">
      <c r="B41" s="2" t="s">
        <v>129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7">
        <f t="shared" si="6"/>
        <v>0</v>
      </c>
      <c r="R41" s="156"/>
    </row>
    <row r="42" spans="2:18" x14ac:dyDescent="0.25">
      <c r="B42" s="2" t="s">
        <v>130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7">
        <f t="shared" si="6"/>
        <v>0</v>
      </c>
      <c r="R42" s="157"/>
    </row>
    <row r="43" spans="2:18" x14ac:dyDescent="0.25">
      <c r="B43" s="2" t="s">
        <v>133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7">
        <f t="shared" si="6"/>
        <v>0</v>
      </c>
      <c r="R43" s="157"/>
    </row>
    <row r="44" spans="2:18" x14ac:dyDescent="0.25">
      <c r="B44" s="2" t="s">
        <v>134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7">
        <f t="shared" si="6"/>
        <v>0</v>
      </c>
      <c r="R44" s="157"/>
    </row>
    <row r="45" spans="2:18" x14ac:dyDescent="0.25">
      <c r="B45" s="2" t="s">
        <v>135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>
        <f t="shared" si="6"/>
        <v>0</v>
      </c>
      <c r="R45" s="157"/>
    </row>
    <row r="46" spans="2:18" x14ac:dyDescent="0.25">
      <c r="B46" s="2" t="s">
        <v>136</v>
      </c>
      <c r="C46" s="6"/>
      <c r="F46" s="67"/>
      <c r="G46" s="67"/>
      <c r="H46" s="67"/>
      <c r="I46" s="67"/>
      <c r="J46" s="67"/>
      <c r="K46" s="66"/>
      <c r="L46" s="66"/>
      <c r="M46" s="66"/>
      <c r="N46" s="66"/>
      <c r="O46" s="66"/>
      <c r="P46" s="67">
        <f t="shared" si="6"/>
        <v>0</v>
      </c>
      <c r="R46" s="157"/>
    </row>
    <row r="47" spans="2:18" x14ac:dyDescent="0.25">
      <c r="B47" s="2" t="s">
        <v>131</v>
      </c>
      <c r="C47" s="6"/>
      <c r="F47" s="67"/>
      <c r="G47" s="67"/>
      <c r="H47" s="67"/>
      <c r="I47" s="67"/>
      <c r="J47" s="67"/>
      <c r="K47" s="66"/>
      <c r="L47" s="66"/>
      <c r="M47" s="66"/>
      <c r="N47" s="66"/>
      <c r="O47" s="66"/>
      <c r="P47" s="67">
        <f t="shared" si="6"/>
        <v>0</v>
      </c>
      <c r="R47" s="157"/>
    </row>
    <row r="48" spans="2:18" x14ac:dyDescent="0.25">
      <c r="B48" s="2" t="s">
        <v>132</v>
      </c>
      <c r="C48" s="6"/>
      <c r="F48" s="67"/>
      <c r="G48" s="67"/>
      <c r="H48" s="67"/>
      <c r="I48" s="67"/>
      <c r="J48" s="67"/>
      <c r="K48" s="66"/>
      <c r="L48" s="66"/>
      <c r="M48" s="66"/>
      <c r="N48" s="66"/>
      <c r="O48" s="66"/>
      <c r="P48" s="67">
        <f t="shared" ref="P48:P52" si="8">SUM(F48:O48)</f>
        <v>0</v>
      </c>
      <c r="R48" s="157"/>
    </row>
    <row r="49" spans="2:18" x14ac:dyDescent="0.25">
      <c r="B49" s="2" t="s">
        <v>138</v>
      </c>
      <c r="C49" s="6"/>
      <c r="F49" s="67"/>
      <c r="G49" s="67"/>
      <c r="H49" s="67"/>
      <c r="I49" s="67"/>
      <c r="J49" s="67"/>
      <c r="K49" s="66"/>
      <c r="L49" s="66"/>
      <c r="M49" s="66"/>
      <c r="N49" s="66"/>
      <c r="O49" s="66"/>
      <c r="P49" s="67">
        <f t="shared" si="8"/>
        <v>0</v>
      </c>
      <c r="R49" s="157"/>
    </row>
    <row r="50" spans="2:18" x14ac:dyDescent="0.25">
      <c r="B50" s="2" t="s">
        <v>95</v>
      </c>
      <c r="C50" s="6"/>
      <c r="F50" s="67"/>
      <c r="G50" s="67"/>
      <c r="H50" s="67"/>
      <c r="I50" s="67"/>
      <c r="J50" s="67"/>
      <c r="K50" s="66"/>
      <c r="L50" s="66"/>
      <c r="M50" s="66"/>
      <c r="N50" s="66"/>
      <c r="O50" s="66"/>
      <c r="P50" s="67">
        <f t="shared" si="8"/>
        <v>0</v>
      </c>
      <c r="R50" s="157"/>
    </row>
    <row r="51" spans="2:18" x14ac:dyDescent="0.25">
      <c r="B51" s="2" t="s">
        <v>95</v>
      </c>
      <c r="C51" s="6"/>
      <c r="F51" s="67"/>
      <c r="G51" s="67"/>
      <c r="H51" s="67"/>
      <c r="I51" s="67"/>
      <c r="J51" s="67"/>
      <c r="K51" s="66"/>
      <c r="L51" s="66"/>
      <c r="M51" s="66"/>
      <c r="N51" s="66"/>
      <c r="O51" s="66"/>
      <c r="P51" s="67">
        <f t="shared" si="8"/>
        <v>0</v>
      </c>
      <c r="R51" s="157"/>
    </row>
    <row r="52" spans="2:18" x14ac:dyDescent="0.25">
      <c r="B52" s="2" t="s">
        <v>95</v>
      </c>
      <c r="C52" s="6"/>
      <c r="F52" s="67"/>
      <c r="G52" s="67"/>
      <c r="H52" s="67"/>
      <c r="I52" s="67"/>
      <c r="J52" s="67"/>
      <c r="K52" s="66"/>
      <c r="L52" s="66"/>
      <c r="M52" s="66"/>
      <c r="N52" s="66"/>
      <c r="O52" s="66"/>
      <c r="P52" s="67">
        <f t="shared" si="8"/>
        <v>0</v>
      </c>
      <c r="R52" s="157"/>
    </row>
    <row r="53" spans="2:18" x14ac:dyDescent="0.25">
      <c r="B53" s="2" t="s">
        <v>95</v>
      </c>
      <c r="C53" s="6"/>
      <c r="F53" s="67"/>
      <c r="G53" s="67"/>
      <c r="H53" s="67"/>
      <c r="I53" s="67"/>
      <c r="J53" s="67"/>
      <c r="K53" s="66"/>
      <c r="L53" s="66"/>
      <c r="M53" s="66"/>
      <c r="N53" s="66"/>
      <c r="O53" s="66"/>
      <c r="P53" s="67">
        <f t="shared" si="6"/>
        <v>0</v>
      </c>
      <c r="R53" s="158"/>
    </row>
    <row r="54" spans="2:18" x14ac:dyDescent="0.25">
      <c r="C54" s="6"/>
      <c r="F54" s="67"/>
      <c r="G54" s="67"/>
      <c r="H54" s="67"/>
      <c r="I54" s="67"/>
      <c r="J54" s="67"/>
      <c r="K54" s="66"/>
      <c r="L54" s="66"/>
      <c r="M54" s="66"/>
      <c r="N54" s="66"/>
      <c r="O54" s="66"/>
      <c r="P54" s="67"/>
      <c r="R54" s="133"/>
    </row>
    <row r="55" spans="2:18" x14ac:dyDescent="0.25">
      <c r="B55" s="57" t="s">
        <v>67</v>
      </c>
      <c r="C55" s="57"/>
      <c r="D55" s="58"/>
      <c r="E55" s="58"/>
      <c r="F55" s="72">
        <f t="shared" ref="F55:P55" si="9">SUM(F41:F53)</f>
        <v>0</v>
      </c>
      <c r="G55" s="72">
        <f t="shared" si="9"/>
        <v>0</v>
      </c>
      <c r="H55" s="72">
        <f t="shared" si="9"/>
        <v>0</v>
      </c>
      <c r="I55" s="72">
        <f t="shared" si="9"/>
        <v>0</v>
      </c>
      <c r="J55" s="72">
        <f t="shared" si="9"/>
        <v>0</v>
      </c>
      <c r="K55" s="72">
        <f t="shared" si="9"/>
        <v>0</v>
      </c>
      <c r="L55" s="72">
        <f t="shared" si="9"/>
        <v>0</v>
      </c>
      <c r="M55" s="72">
        <f t="shared" si="9"/>
        <v>0</v>
      </c>
      <c r="N55" s="72">
        <f t="shared" si="9"/>
        <v>0</v>
      </c>
      <c r="O55" s="72">
        <f t="shared" si="9"/>
        <v>0</v>
      </c>
      <c r="P55" s="72">
        <f t="shared" si="9"/>
        <v>0</v>
      </c>
      <c r="Q55" s="58"/>
      <c r="R55" s="58"/>
    </row>
    <row r="56" spans="2:18" x14ac:dyDescent="0.25"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7"/>
    </row>
    <row r="57" spans="2:18" x14ac:dyDescent="0.25">
      <c r="B57" s="11" t="s">
        <v>80</v>
      </c>
      <c r="C57" s="12"/>
      <c r="D57" s="12"/>
      <c r="E57" s="12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  <c r="Q57" s="12"/>
      <c r="R57" s="12"/>
    </row>
    <row r="58" spans="2:18" x14ac:dyDescent="0.25">
      <c r="B58" s="2" t="s">
        <v>129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7">
        <f t="shared" si="6"/>
        <v>0</v>
      </c>
      <c r="R58" s="128"/>
    </row>
    <row r="59" spans="2:18" x14ac:dyDescent="0.25">
      <c r="B59" s="2" t="s">
        <v>130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7">
        <f t="shared" si="6"/>
        <v>0</v>
      </c>
      <c r="R59" s="129"/>
    </row>
    <row r="60" spans="2:18" x14ac:dyDescent="0.25">
      <c r="B60" s="2" t="s">
        <v>133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7">
        <f t="shared" si="6"/>
        <v>0</v>
      </c>
      <c r="R60" s="129"/>
    </row>
    <row r="61" spans="2:18" x14ac:dyDescent="0.25">
      <c r="B61" s="2" t="s">
        <v>134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7">
        <f t="shared" si="6"/>
        <v>0</v>
      </c>
      <c r="R61" s="129"/>
    </row>
    <row r="62" spans="2:18" x14ac:dyDescent="0.25">
      <c r="B62" s="2" t="s">
        <v>135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7">
        <f t="shared" si="6"/>
        <v>0</v>
      </c>
      <c r="R62" s="129"/>
    </row>
    <row r="63" spans="2:18" x14ac:dyDescent="0.25">
      <c r="B63" s="2" t="s">
        <v>136</v>
      </c>
      <c r="C63" s="6"/>
      <c r="F63" s="67"/>
      <c r="G63" s="67"/>
      <c r="H63" s="67"/>
      <c r="I63" s="67"/>
      <c r="J63" s="67"/>
      <c r="K63" s="66"/>
      <c r="L63" s="66"/>
      <c r="M63" s="66"/>
      <c r="N63" s="66"/>
      <c r="O63" s="66"/>
      <c r="P63" s="67">
        <f t="shared" si="6"/>
        <v>0</v>
      </c>
      <c r="R63" s="129"/>
    </row>
    <row r="64" spans="2:18" x14ac:dyDescent="0.25">
      <c r="B64" s="2" t="s">
        <v>131</v>
      </c>
      <c r="C64" s="6"/>
      <c r="F64" s="67"/>
      <c r="G64" s="67"/>
      <c r="H64" s="67"/>
      <c r="I64" s="67"/>
      <c r="J64" s="67"/>
      <c r="K64" s="66"/>
      <c r="L64" s="66"/>
      <c r="M64" s="66"/>
      <c r="N64" s="66"/>
      <c r="O64" s="66"/>
      <c r="P64" s="67">
        <f t="shared" ref="P64:P68" si="10">SUM(F64:O64)</f>
        <v>0</v>
      </c>
      <c r="R64" s="129"/>
    </row>
    <row r="65" spans="2:18" x14ac:dyDescent="0.25">
      <c r="B65" s="2" t="s">
        <v>132</v>
      </c>
      <c r="C65" s="6"/>
      <c r="F65" s="67"/>
      <c r="G65" s="67"/>
      <c r="H65" s="67"/>
      <c r="I65" s="67"/>
      <c r="J65" s="67"/>
      <c r="K65" s="66"/>
      <c r="L65" s="66"/>
      <c r="M65" s="66"/>
      <c r="N65" s="66"/>
      <c r="O65" s="66"/>
      <c r="P65" s="67">
        <f t="shared" ref="P65:P67" si="11">SUM(F65:O65)</f>
        <v>0</v>
      </c>
      <c r="R65" s="129"/>
    </row>
    <row r="66" spans="2:18" x14ac:dyDescent="0.25">
      <c r="B66" s="2" t="s">
        <v>138</v>
      </c>
      <c r="C66" s="6"/>
      <c r="F66" s="67"/>
      <c r="G66" s="67"/>
      <c r="H66" s="67"/>
      <c r="I66" s="67"/>
      <c r="J66" s="67"/>
      <c r="K66" s="66"/>
      <c r="L66" s="66"/>
      <c r="M66" s="66"/>
      <c r="N66" s="66"/>
      <c r="O66" s="66"/>
      <c r="P66" s="67">
        <f t="shared" si="11"/>
        <v>0</v>
      </c>
      <c r="R66" s="129"/>
    </row>
    <row r="67" spans="2:18" x14ac:dyDescent="0.25">
      <c r="B67" s="2" t="s">
        <v>95</v>
      </c>
      <c r="C67" s="6"/>
      <c r="F67" s="67"/>
      <c r="G67" s="67"/>
      <c r="H67" s="67"/>
      <c r="I67" s="67"/>
      <c r="J67" s="67"/>
      <c r="K67" s="66"/>
      <c r="L67" s="66"/>
      <c r="M67" s="66"/>
      <c r="N67" s="66"/>
      <c r="O67" s="66"/>
      <c r="P67" s="67">
        <f t="shared" si="11"/>
        <v>0</v>
      </c>
      <c r="R67" s="129"/>
    </row>
    <row r="68" spans="2:18" x14ac:dyDescent="0.25">
      <c r="B68" s="2" t="s">
        <v>95</v>
      </c>
      <c r="C68" s="6"/>
      <c r="F68" s="67"/>
      <c r="G68" s="67"/>
      <c r="H68" s="67"/>
      <c r="I68" s="67"/>
      <c r="J68" s="67"/>
      <c r="K68" s="66"/>
      <c r="L68" s="66"/>
      <c r="M68" s="66"/>
      <c r="N68" s="66"/>
      <c r="O68" s="66"/>
      <c r="P68" s="67">
        <f t="shared" si="10"/>
        <v>0</v>
      </c>
      <c r="R68" s="129"/>
    </row>
    <row r="69" spans="2:18" x14ac:dyDescent="0.25">
      <c r="B69" s="2" t="s">
        <v>95</v>
      </c>
      <c r="C69" s="6"/>
      <c r="F69" s="67"/>
      <c r="G69" s="67"/>
      <c r="H69" s="67"/>
      <c r="I69" s="67"/>
      <c r="J69" s="67"/>
      <c r="K69" s="66"/>
      <c r="L69" s="66"/>
      <c r="M69" s="66"/>
      <c r="N69" s="66"/>
      <c r="O69" s="66"/>
      <c r="P69" s="67">
        <f t="shared" si="6"/>
        <v>0</v>
      </c>
      <c r="R69" s="129"/>
    </row>
    <row r="70" spans="2:18" x14ac:dyDescent="0.25">
      <c r="B70" s="2" t="s">
        <v>95</v>
      </c>
      <c r="C70" s="6"/>
      <c r="F70" s="67"/>
      <c r="G70" s="67"/>
      <c r="H70" s="67"/>
      <c r="I70" s="67"/>
      <c r="J70" s="67"/>
      <c r="K70" s="66"/>
      <c r="L70" s="66"/>
      <c r="M70" s="66"/>
      <c r="N70" s="66"/>
      <c r="O70" s="66"/>
      <c r="P70" s="67">
        <f t="shared" si="6"/>
        <v>0</v>
      </c>
      <c r="R70" s="130"/>
    </row>
    <row r="71" spans="2:18" x14ac:dyDescent="0.25">
      <c r="C71" s="6"/>
      <c r="F71" s="67"/>
      <c r="G71" s="67"/>
      <c r="H71" s="67"/>
      <c r="I71" s="67"/>
      <c r="J71" s="67"/>
      <c r="K71" s="66"/>
      <c r="L71" s="66"/>
      <c r="M71" s="66"/>
      <c r="N71" s="66"/>
      <c r="O71" s="66"/>
      <c r="P71" s="67"/>
      <c r="R71" s="134"/>
    </row>
    <row r="72" spans="2:18" x14ac:dyDescent="0.25">
      <c r="B72" s="57" t="s">
        <v>67</v>
      </c>
      <c r="C72" s="57"/>
      <c r="D72" s="58"/>
      <c r="E72" s="58"/>
      <c r="F72" s="72">
        <f>SUM(F58:F70)</f>
        <v>0</v>
      </c>
      <c r="G72" s="72">
        <f t="shared" ref="G72:P72" si="12">SUM(G58:G70)</f>
        <v>0</v>
      </c>
      <c r="H72" s="72">
        <f t="shared" si="12"/>
        <v>0</v>
      </c>
      <c r="I72" s="72">
        <f t="shared" si="12"/>
        <v>0</v>
      </c>
      <c r="J72" s="72">
        <f t="shared" si="12"/>
        <v>0</v>
      </c>
      <c r="K72" s="72">
        <f t="shared" si="12"/>
        <v>0</v>
      </c>
      <c r="L72" s="72">
        <f t="shared" si="12"/>
        <v>0</v>
      </c>
      <c r="M72" s="72">
        <f t="shared" si="12"/>
        <v>0</v>
      </c>
      <c r="N72" s="72">
        <f t="shared" si="12"/>
        <v>0</v>
      </c>
      <c r="O72" s="72">
        <f t="shared" si="12"/>
        <v>0</v>
      </c>
      <c r="P72" s="72">
        <f t="shared" si="12"/>
        <v>0</v>
      </c>
      <c r="Q72" s="58"/>
      <c r="R72" s="58"/>
    </row>
    <row r="73" spans="2:18" x14ac:dyDescent="0.25"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7"/>
    </row>
    <row r="74" spans="2:18" x14ac:dyDescent="0.25">
      <c r="B74" s="11" t="s">
        <v>81</v>
      </c>
      <c r="C74" s="12"/>
      <c r="D74" s="12"/>
      <c r="E74" s="12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9"/>
      <c r="Q74" s="12"/>
      <c r="R74" s="12"/>
    </row>
    <row r="75" spans="2:18" x14ac:dyDescent="0.25">
      <c r="B75" s="2" t="s">
        <v>129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7">
        <f t="shared" si="6"/>
        <v>0</v>
      </c>
      <c r="R75" s="128"/>
    </row>
    <row r="76" spans="2:18" x14ac:dyDescent="0.25">
      <c r="B76" s="2" t="s">
        <v>130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7">
        <f t="shared" si="6"/>
        <v>0</v>
      </c>
      <c r="R76" s="129"/>
    </row>
    <row r="77" spans="2:18" x14ac:dyDescent="0.25">
      <c r="B77" s="2" t="s">
        <v>133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7">
        <f t="shared" si="6"/>
        <v>0</v>
      </c>
      <c r="R77" s="129"/>
    </row>
    <row r="78" spans="2:18" x14ac:dyDescent="0.25">
      <c r="B78" s="2" t="s">
        <v>134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7">
        <f t="shared" si="6"/>
        <v>0</v>
      </c>
      <c r="R78" s="129"/>
    </row>
    <row r="79" spans="2:18" x14ac:dyDescent="0.25">
      <c r="B79" s="2" t="s">
        <v>135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7">
        <f t="shared" si="6"/>
        <v>0</v>
      </c>
      <c r="R79" s="129"/>
    </row>
    <row r="80" spans="2:18" x14ac:dyDescent="0.25">
      <c r="B80" s="2" t="s">
        <v>136</v>
      </c>
      <c r="C80" s="6"/>
      <c r="F80" s="67"/>
      <c r="G80" s="67"/>
      <c r="H80" s="67"/>
      <c r="I80" s="67"/>
      <c r="J80" s="67"/>
      <c r="K80" s="66"/>
      <c r="L80" s="66"/>
      <c r="M80" s="66"/>
      <c r="N80" s="66"/>
      <c r="O80" s="66"/>
      <c r="P80" s="67">
        <f t="shared" ref="P80:P84" si="13">SUM(F80:O80)</f>
        <v>0</v>
      </c>
      <c r="R80" s="129"/>
    </row>
    <row r="81" spans="2:18" x14ac:dyDescent="0.25">
      <c r="B81" s="2" t="s">
        <v>131</v>
      </c>
      <c r="C81" s="6"/>
      <c r="F81" s="67"/>
      <c r="G81" s="67"/>
      <c r="H81" s="67"/>
      <c r="I81" s="67"/>
      <c r="J81" s="67"/>
      <c r="K81" s="66"/>
      <c r="L81" s="66"/>
      <c r="M81" s="66"/>
      <c r="N81" s="66"/>
      <c r="O81" s="66"/>
      <c r="P81" s="67">
        <f t="shared" si="13"/>
        <v>0</v>
      </c>
      <c r="R81" s="129"/>
    </row>
    <row r="82" spans="2:18" x14ac:dyDescent="0.25">
      <c r="B82" s="2" t="s">
        <v>132</v>
      </c>
      <c r="C82" s="6"/>
      <c r="F82" s="67"/>
      <c r="G82" s="67"/>
      <c r="H82" s="67"/>
      <c r="I82" s="67"/>
      <c r="J82" s="67"/>
      <c r="K82" s="66"/>
      <c r="L82" s="66"/>
      <c r="M82" s="66"/>
      <c r="N82" s="66"/>
      <c r="O82" s="66"/>
      <c r="P82" s="67">
        <f t="shared" si="13"/>
        <v>0</v>
      </c>
      <c r="R82" s="129"/>
    </row>
    <row r="83" spans="2:18" x14ac:dyDescent="0.25">
      <c r="B83" s="2" t="s">
        <v>138</v>
      </c>
      <c r="C83" s="6"/>
      <c r="F83" s="67"/>
      <c r="G83" s="67"/>
      <c r="H83" s="67"/>
      <c r="I83" s="67"/>
      <c r="J83" s="67"/>
      <c r="K83" s="66"/>
      <c r="L83" s="66"/>
      <c r="M83" s="66"/>
      <c r="N83" s="66"/>
      <c r="O83" s="66"/>
      <c r="P83" s="67">
        <f t="shared" si="13"/>
        <v>0</v>
      </c>
      <c r="R83" s="129"/>
    </row>
    <row r="84" spans="2:18" x14ac:dyDescent="0.25">
      <c r="B84" s="2" t="s">
        <v>95</v>
      </c>
      <c r="C84" s="6"/>
      <c r="F84" s="67"/>
      <c r="G84" s="67"/>
      <c r="H84" s="67"/>
      <c r="I84" s="67"/>
      <c r="J84" s="67"/>
      <c r="K84" s="66"/>
      <c r="L84" s="66"/>
      <c r="M84" s="66"/>
      <c r="N84" s="66"/>
      <c r="O84" s="66"/>
      <c r="P84" s="67">
        <f t="shared" si="13"/>
        <v>0</v>
      </c>
      <c r="R84" s="129"/>
    </row>
    <row r="85" spans="2:18" x14ac:dyDescent="0.25">
      <c r="B85" s="2" t="s">
        <v>95</v>
      </c>
      <c r="C85" s="6"/>
      <c r="F85" s="67"/>
      <c r="G85" s="67"/>
      <c r="H85" s="67"/>
      <c r="I85" s="67"/>
      <c r="J85" s="67"/>
      <c r="K85" s="66"/>
      <c r="L85" s="66"/>
      <c r="M85" s="66"/>
      <c r="N85" s="66"/>
      <c r="O85" s="66"/>
      <c r="P85" s="67">
        <f t="shared" si="6"/>
        <v>0</v>
      </c>
      <c r="R85" s="129"/>
    </row>
    <row r="86" spans="2:18" x14ac:dyDescent="0.25">
      <c r="B86" s="2" t="s">
        <v>95</v>
      </c>
      <c r="C86" s="6"/>
      <c r="F86" s="67"/>
      <c r="G86" s="67"/>
      <c r="H86" s="67"/>
      <c r="I86" s="67"/>
      <c r="J86" s="67"/>
      <c r="K86" s="66"/>
      <c r="L86" s="66"/>
      <c r="M86" s="66"/>
      <c r="N86" s="66"/>
      <c r="O86" s="66"/>
      <c r="P86" s="67">
        <f t="shared" si="6"/>
        <v>0</v>
      </c>
      <c r="R86" s="129"/>
    </row>
    <row r="87" spans="2:18" x14ac:dyDescent="0.25">
      <c r="B87" s="2" t="s">
        <v>95</v>
      </c>
      <c r="C87" s="6"/>
      <c r="F87" s="67"/>
      <c r="G87" s="67"/>
      <c r="H87" s="67"/>
      <c r="I87" s="67"/>
      <c r="J87" s="67"/>
      <c r="K87" s="66"/>
      <c r="L87" s="66"/>
      <c r="M87" s="66"/>
      <c r="N87" s="66"/>
      <c r="O87" s="66"/>
      <c r="P87" s="67">
        <f t="shared" si="6"/>
        <v>0</v>
      </c>
      <c r="R87" s="130"/>
    </row>
    <row r="88" spans="2:18" x14ac:dyDescent="0.25">
      <c r="C88" s="6"/>
      <c r="F88" s="67"/>
      <c r="G88" s="67"/>
      <c r="H88" s="67"/>
      <c r="I88" s="67"/>
      <c r="J88" s="67"/>
      <c r="K88" s="66"/>
      <c r="L88" s="66"/>
      <c r="M88" s="66"/>
      <c r="N88" s="66"/>
      <c r="O88" s="66"/>
      <c r="P88" s="67"/>
      <c r="R88" s="134"/>
    </row>
    <row r="89" spans="2:18" x14ac:dyDescent="0.25">
      <c r="B89" s="57" t="s">
        <v>67</v>
      </c>
      <c r="C89" s="57"/>
      <c r="D89" s="58"/>
      <c r="E89" s="58"/>
      <c r="F89" s="72">
        <f>SUM(F75:F87)</f>
        <v>0</v>
      </c>
      <c r="G89" s="72">
        <f t="shared" ref="G89:P89" si="14">SUM(G75:G87)</f>
        <v>0</v>
      </c>
      <c r="H89" s="72">
        <f t="shared" si="14"/>
        <v>0</v>
      </c>
      <c r="I89" s="72">
        <f t="shared" si="14"/>
        <v>0</v>
      </c>
      <c r="J89" s="72">
        <f t="shared" si="14"/>
        <v>0</v>
      </c>
      <c r="K89" s="72">
        <f t="shared" si="14"/>
        <v>0</v>
      </c>
      <c r="L89" s="72">
        <f t="shared" si="14"/>
        <v>0</v>
      </c>
      <c r="M89" s="72">
        <f t="shared" si="14"/>
        <v>0</v>
      </c>
      <c r="N89" s="72">
        <f t="shared" si="14"/>
        <v>0</v>
      </c>
      <c r="O89" s="72">
        <f t="shared" si="14"/>
        <v>0</v>
      </c>
      <c r="P89" s="72">
        <f t="shared" si="14"/>
        <v>0</v>
      </c>
      <c r="Q89" s="58"/>
      <c r="R89" s="58"/>
    </row>
    <row r="90" spans="2:18" x14ac:dyDescent="0.25"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7"/>
    </row>
    <row r="91" spans="2:18" x14ac:dyDescent="0.25">
      <c r="B91" s="11" t="s">
        <v>82</v>
      </c>
      <c r="C91" s="12"/>
      <c r="D91" s="12"/>
      <c r="E91" s="12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9"/>
      <c r="Q91" s="12"/>
      <c r="R91" s="12"/>
    </row>
    <row r="92" spans="2:18" x14ac:dyDescent="0.25">
      <c r="B92" s="2" t="s">
        <v>129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7">
        <f t="shared" si="6"/>
        <v>0</v>
      </c>
      <c r="R92" s="128"/>
    </row>
    <row r="93" spans="2:18" x14ac:dyDescent="0.25">
      <c r="B93" s="2" t="s">
        <v>130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7">
        <f t="shared" si="6"/>
        <v>0</v>
      </c>
      <c r="R93" s="129"/>
    </row>
    <row r="94" spans="2:18" x14ac:dyDescent="0.25">
      <c r="B94" s="2" t="s">
        <v>133</v>
      </c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7">
        <f t="shared" si="6"/>
        <v>0</v>
      </c>
      <c r="R94" s="129"/>
    </row>
    <row r="95" spans="2:18" x14ac:dyDescent="0.25">
      <c r="B95" s="2" t="s">
        <v>134</v>
      </c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7">
        <f t="shared" si="6"/>
        <v>0</v>
      </c>
      <c r="R95" s="129"/>
    </row>
    <row r="96" spans="2:18" x14ac:dyDescent="0.25">
      <c r="B96" s="2" t="s">
        <v>135</v>
      </c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7">
        <f t="shared" si="6"/>
        <v>0</v>
      </c>
      <c r="R96" s="129"/>
    </row>
    <row r="97" spans="2:18" x14ac:dyDescent="0.25">
      <c r="B97" s="2" t="s">
        <v>136</v>
      </c>
      <c r="C97" s="6"/>
      <c r="F97" s="67"/>
      <c r="G97" s="67"/>
      <c r="H97" s="67"/>
      <c r="I97" s="67"/>
      <c r="J97" s="67"/>
      <c r="K97" s="66"/>
      <c r="L97" s="66"/>
      <c r="M97" s="66"/>
      <c r="N97" s="66"/>
      <c r="O97" s="66"/>
      <c r="P97" s="67">
        <f t="shared" si="6"/>
        <v>0</v>
      </c>
      <c r="R97" s="129"/>
    </row>
    <row r="98" spans="2:18" x14ac:dyDescent="0.25">
      <c r="B98" s="2" t="s">
        <v>131</v>
      </c>
      <c r="C98" s="6"/>
      <c r="F98" s="67"/>
      <c r="G98" s="67"/>
      <c r="H98" s="67"/>
      <c r="I98" s="67"/>
      <c r="J98" s="67"/>
      <c r="K98" s="66"/>
      <c r="L98" s="66"/>
      <c r="M98" s="66"/>
      <c r="N98" s="66"/>
      <c r="O98" s="66"/>
      <c r="P98" s="67">
        <f t="shared" ref="P98:P102" si="15">SUM(F98:O98)</f>
        <v>0</v>
      </c>
      <c r="R98" s="129"/>
    </row>
    <row r="99" spans="2:18" x14ac:dyDescent="0.25">
      <c r="B99" s="2" t="s">
        <v>132</v>
      </c>
      <c r="C99" s="6"/>
      <c r="F99" s="67"/>
      <c r="G99" s="67"/>
      <c r="H99" s="67"/>
      <c r="I99" s="67"/>
      <c r="J99" s="67"/>
      <c r="K99" s="66"/>
      <c r="L99" s="66"/>
      <c r="M99" s="66"/>
      <c r="N99" s="66"/>
      <c r="O99" s="66"/>
      <c r="P99" s="67">
        <f t="shared" si="15"/>
        <v>0</v>
      </c>
      <c r="R99" s="129"/>
    </row>
    <row r="100" spans="2:18" x14ac:dyDescent="0.25">
      <c r="B100" s="2" t="s">
        <v>138</v>
      </c>
      <c r="C100" s="6"/>
      <c r="F100" s="67"/>
      <c r="G100" s="67"/>
      <c r="H100" s="67"/>
      <c r="I100" s="67"/>
      <c r="J100" s="67"/>
      <c r="K100" s="66"/>
      <c r="L100" s="66"/>
      <c r="M100" s="66"/>
      <c r="N100" s="66"/>
      <c r="O100" s="66"/>
      <c r="P100" s="67">
        <f t="shared" ref="P100:P101" si="16">SUM(F100:O100)</f>
        <v>0</v>
      </c>
      <c r="R100" s="129"/>
    </row>
    <row r="101" spans="2:18" x14ac:dyDescent="0.25">
      <c r="B101" s="2" t="s">
        <v>95</v>
      </c>
      <c r="C101" s="6"/>
      <c r="F101" s="67"/>
      <c r="G101" s="67"/>
      <c r="H101" s="67"/>
      <c r="I101" s="67"/>
      <c r="J101" s="67"/>
      <c r="K101" s="66"/>
      <c r="L101" s="66"/>
      <c r="M101" s="66"/>
      <c r="N101" s="66"/>
      <c r="O101" s="66"/>
      <c r="P101" s="67">
        <f t="shared" si="16"/>
        <v>0</v>
      </c>
      <c r="R101" s="129"/>
    </row>
    <row r="102" spans="2:18" x14ac:dyDescent="0.25">
      <c r="B102" s="2" t="s">
        <v>95</v>
      </c>
      <c r="C102" s="6"/>
      <c r="F102" s="67"/>
      <c r="G102" s="67"/>
      <c r="H102" s="67"/>
      <c r="I102" s="67"/>
      <c r="J102" s="67"/>
      <c r="K102" s="66"/>
      <c r="L102" s="66"/>
      <c r="M102" s="66"/>
      <c r="N102" s="66"/>
      <c r="O102" s="66"/>
      <c r="P102" s="67">
        <f t="shared" si="15"/>
        <v>0</v>
      </c>
      <c r="R102" s="129"/>
    </row>
    <row r="103" spans="2:18" x14ac:dyDescent="0.25">
      <c r="B103" s="2" t="s">
        <v>95</v>
      </c>
      <c r="C103" s="6"/>
      <c r="F103" s="67"/>
      <c r="G103" s="67"/>
      <c r="H103" s="67"/>
      <c r="I103" s="67"/>
      <c r="J103" s="67"/>
      <c r="K103" s="66"/>
      <c r="L103" s="66"/>
      <c r="M103" s="66"/>
      <c r="N103" s="66"/>
      <c r="O103" s="66"/>
      <c r="P103" s="67">
        <f t="shared" si="6"/>
        <v>0</v>
      </c>
      <c r="R103" s="129"/>
    </row>
    <row r="104" spans="2:18" x14ac:dyDescent="0.25">
      <c r="B104" s="2" t="s">
        <v>95</v>
      </c>
      <c r="C104" s="6"/>
      <c r="F104" s="67"/>
      <c r="G104" s="67"/>
      <c r="H104" s="67"/>
      <c r="I104" s="67"/>
      <c r="J104" s="67"/>
      <c r="K104" s="66"/>
      <c r="L104" s="66"/>
      <c r="M104" s="66"/>
      <c r="N104" s="66"/>
      <c r="O104" s="66"/>
      <c r="P104" s="67">
        <f t="shared" si="6"/>
        <v>0</v>
      </c>
      <c r="R104" s="130"/>
    </row>
    <row r="105" spans="2:18" x14ac:dyDescent="0.25">
      <c r="C105" s="6"/>
      <c r="F105" s="67"/>
      <c r="G105" s="67"/>
      <c r="H105" s="67"/>
      <c r="I105" s="67"/>
      <c r="J105" s="67"/>
      <c r="K105" s="66"/>
      <c r="L105" s="66"/>
      <c r="M105" s="66"/>
      <c r="N105" s="66"/>
      <c r="O105" s="66"/>
      <c r="P105" s="67"/>
      <c r="R105" s="134"/>
    </row>
    <row r="106" spans="2:18" x14ac:dyDescent="0.25">
      <c r="B106" s="57" t="s">
        <v>67</v>
      </c>
      <c r="C106" s="57"/>
      <c r="D106" s="58"/>
      <c r="E106" s="58"/>
      <c r="F106" s="72">
        <f>SUM(F92:F104)</f>
        <v>0</v>
      </c>
      <c r="G106" s="72">
        <f t="shared" ref="G106:P106" si="17">SUM(G92:G104)</f>
        <v>0</v>
      </c>
      <c r="H106" s="72">
        <f t="shared" si="17"/>
        <v>0</v>
      </c>
      <c r="I106" s="72">
        <f t="shared" si="17"/>
        <v>0</v>
      </c>
      <c r="J106" s="72">
        <f t="shared" si="17"/>
        <v>0</v>
      </c>
      <c r="K106" s="72">
        <f t="shared" si="17"/>
        <v>0</v>
      </c>
      <c r="L106" s="72">
        <f t="shared" si="17"/>
        <v>0</v>
      </c>
      <c r="M106" s="72">
        <f t="shared" si="17"/>
        <v>0</v>
      </c>
      <c r="N106" s="72">
        <f t="shared" si="17"/>
        <v>0</v>
      </c>
      <c r="O106" s="72">
        <f t="shared" si="17"/>
        <v>0</v>
      </c>
      <c r="P106" s="72">
        <f t="shared" si="17"/>
        <v>0</v>
      </c>
      <c r="Q106" s="58"/>
      <c r="R106" s="58"/>
    </row>
    <row r="107" spans="2:18" x14ac:dyDescent="0.25"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7"/>
    </row>
    <row r="108" spans="2:18" x14ac:dyDescent="0.25">
      <c r="B108" s="64" t="s">
        <v>93</v>
      </c>
      <c r="C108" s="64"/>
      <c r="D108" s="65"/>
      <c r="E108" s="65"/>
      <c r="F108" s="70">
        <f t="shared" ref="F108:P108" si="18">SUM(F22,F38,F55,F72,F89,F106)</f>
        <v>0</v>
      </c>
      <c r="G108" s="70">
        <f t="shared" si="18"/>
        <v>0</v>
      </c>
      <c r="H108" s="70">
        <f t="shared" si="18"/>
        <v>0</v>
      </c>
      <c r="I108" s="70">
        <f t="shared" si="18"/>
        <v>0</v>
      </c>
      <c r="J108" s="70">
        <f t="shared" si="18"/>
        <v>0</v>
      </c>
      <c r="K108" s="70">
        <f t="shared" si="18"/>
        <v>0</v>
      </c>
      <c r="L108" s="70">
        <f t="shared" si="18"/>
        <v>0</v>
      </c>
      <c r="M108" s="70">
        <f t="shared" si="18"/>
        <v>0</v>
      </c>
      <c r="N108" s="70">
        <f t="shared" si="18"/>
        <v>0</v>
      </c>
      <c r="O108" s="70">
        <f t="shared" si="18"/>
        <v>0</v>
      </c>
      <c r="P108" s="70">
        <f t="shared" si="18"/>
        <v>0</v>
      </c>
      <c r="Q108" s="65"/>
      <c r="R108" s="65"/>
    </row>
    <row r="109" spans="2:18" x14ac:dyDescent="0.25">
      <c r="B109" s="64" t="s">
        <v>94</v>
      </c>
      <c r="C109" s="65"/>
      <c r="D109" s="65"/>
      <c r="E109" s="65"/>
      <c r="F109" s="70">
        <f>F108</f>
        <v>0</v>
      </c>
      <c r="G109" s="70">
        <f>F109+G108</f>
        <v>0</v>
      </c>
      <c r="H109" s="70">
        <f t="shared" ref="H109:O109" si="19">G109+H108</f>
        <v>0</v>
      </c>
      <c r="I109" s="70">
        <f t="shared" si="19"/>
        <v>0</v>
      </c>
      <c r="J109" s="70">
        <f t="shared" si="19"/>
        <v>0</v>
      </c>
      <c r="K109" s="70">
        <f t="shared" si="19"/>
        <v>0</v>
      </c>
      <c r="L109" s="70">
        <f t="shared" si="19"/>
        <v>0</v>
      </c>
      <c r="M109" s="70">
        <f t="shared" si="19"/>
        <v>0</v>
      </c>
      <c r="N109" s="70">
        <f t="shared" si="19"/>
        <v>0</v>
      </c>
      <c r="O109" s="70">
        <f t="shared" si="19"/>
        <v>0</v>
      </c>
      <c r="P109" s="70"/>
      <c r="Q109" s="65"/>
      <c r="R109" s="65"/>
    </row>
    <row r="112" spans="2:18" x14ac:dyDescent="0.25">
      <c r="B112" s="136" t="s">
        <v>244</v>
      </c>
      <c r="C112" s="137"/>
      <c r="D112" s="135"/>
      <c r="E112" s="135"/>
      <c r="F112" s="138"/>
      <c r="G112" s="138"/>
      <c r="H112" s="138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</row>
    <row r="113" spans="2:18" x14ac:dyDescent="0.25">
      <c r="B113" s="54"/>
      <c r="D113" s="55"/>
      <c r="E113" s="55"/>
      <c r="F113" s="125"/>
      <c r="G113" s="125"/>
      <c r="H113" s="125"/>
    </row>
    <row r="114" spans="2:18" x14ac:dyDescent="0.25">
      <c r="B114" s="11" t="s">
        <v>128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2:18" x14ac:dyDescent="0.25">
      <c r="B115" s="2" t="s">
        <v>129</v>
      </c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7">
        <f>SUM(F115:O115)</f>
        <v>0</v>
      </c>
      <c r="R115" s="152"/>
    </row>
    <row r="116" spans="2:18" x14ac:dyDescent="0.25">
      <c r="B116" s="2" t="s">
        <v>130</v>
      </c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7">
        <f t="shared" ref="P116:P127" si="20">SUM(F116:O116)</f>
        <v>0</v>
      </c>
      <c r="R116" s="153"/>
    </row>
    <row r="117" spans="2:18" x14ac:dyDescent="0.25">
      <c r="B117" s="2" t="s">
        <v>133</v>
      </c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7">
        <f t="shared" si="20"/>
        <v>0</v>
      </c>
      <c r="R117" s="153"/>
    </row>
    <row r="118" spans="2:18" x14ac:dyDescent="0.25">
      <c r="B118" s="2" t="s">
        <v>134</v>
      </c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>
        <f t="shared" si="20"/>
        <v>0</v>
      </c>
      <c r="R118" s="153"/>
    </row>
    <row r="119" spans="2:18" x14ac:dyDescent="0.25">
      <c r="B119" s="2" t="s">
        <v>135</v>
      </c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7">
        <f t="shared" si="20"/>
        <v>0</v>
      </c>
      <c r="R119" s="153"/>
    </row>
    <row r="120" spans="2:18" x14ac:dyDescent="0.25">
      <c r="B120" s="2" t="s">
        <v>136</v>
      </c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7">
        <f t="shared" si="20"/>
        <v>0</v>
      </c>
      <c r="R120" s="153"/>
    </row>
    <row r="121" spans="2:18" x14ac:dyDescent="0.25">
      <c r="B121" s="2" t="s">
        <v>131</v>
      </c>
      <c r="C121" s="6"/>
      <c r="F121" s="67"/>
      <c r="G121" s="67"/>
      <c r="H121" s="67"/>
      <c r="I121" s="67"/>
      <c r="J121" s="67"/>
      <c r="K121" s="66"/>
      <c r="L121" s="66"/>
      <c r="M121" s="66"/>
      <c r="N121" s="66"/>
      <c r="O121" s="66"/>
      <c r="P121" s="67">
        <f t="shared" si="20"/>
        <v>0</v>
      </c>
      <c r="R121" s="153"/>
    </row>
    <row r="122" spans="2:18" x14ac:dyDescent="0.25">
      <c r="B122" s="2" t="s">
        <v>132</v>
      </c>
      <c r="C122" s="6"/>
      <c r="F122" s="67"/>
      <c r="G122" s="67"/>
      <c r="H122" s="67"/>
      <c r="I122" s="67"/>
      <c r="J122" s="67"/>
      <c r="K122" s="66"/>
      <c r="L122" s="66"/>
      <c r="M122" s="66"/>
      <c r="N122" s="66"/>
      <c r="O122" s="66"/>
      <c r="P122" s="67">
        <f t="shared" si="20"/>
        <v>0</v>
      </c>
      <c r="R122" s="153"/>
    </row>
    <row r="123" spans="2:18" x14ac:dyDescent="0.25">
      <c r="B123" s="2" t="s">
        <v>138</v>
      </c>
      <c r="C123" s="6"/>
      <c r="F123" s="67"/>
      <c r="G123" s="67"/>
      <c r="H123" s="67"/>
      <c r="I123" s="67"/>
      <c r="J123" s="67"/>
      <c r="K123" s="66"/>
      <c r="L123" s="66"/>
      <c r="M123" s="66"/>
      <c r="N123" s="66"/>
      <c r="O123" s="66"/>
      <c r="P123" s="67">
        <f t="shared" si="20"/>
        <v>0</v>
      </c>
      <c r="R123" s="153"/>
    </row>
    <row r="124" spans="2:18" x14ac:dyDescent="0.25">
      <c r="B124" s="2" t="s">
        <v>95</v>
      </c>
      <c r="C124" s="6"/>
      <c r="F124" s="67"/>
      <c r="G124" s="67"/>
      <c r="H124" s="67"/>
      <c r="I124" s="67"/>
      <c r="J124" s="67"/>
      <c r="K124" s="66"/>
      <c r="L124" s="66"/>
      <c r="M124" s="66"/>
      <c r="N124" s="66"/>
      <c r="O124" s="66"/>
      <c r="P124" s="67">
        <f t="shared" si="20"/>
        <v>0</v>
      </c>
      <c r="R124" s="153"/>
    </row>
    <row r="125" spans="2:18" x14ac:dyDescent="0.25">
      <c r="B125" s="2" t="s">
        <v>95</v>
      </c>
      <c r="C125" s="6"/>
      <c r="F125" s="67"/>
      <c r="G125" s="67"/>
      <c r="H125" s="67"/>
      <c r="I125" s="67"/>
      <c r="J125" s="67"/>
      <c r="K125" s="66"/>
      <c r="L125" s="66"/>
      <c r="M125" s="66"/>
      <c r="N125" s="66"/>
      <c r="O125" s="66"/>
      <c r="P125" s="67">
        <f t="shared" si="20"/>
        <v>0</v>
      </c>
      <c r="R125" s="153"/>
    </row>
    <row r="126" spans="2:18" x14ac:dyDescent="0.25">
      <c r="B126" s="2" t="s">
        <v>95</v>
      </c>
      <c r="C126" s="6"/>
      <c r="F126" s="67"/>
      <c r="G126" s="67"/>
      <c r="H126" s="67"/>
      <c r="I126" s="67"/>
      <c r="J126" s="67"/>
      <c r="K126" s="66"/>
      <c r="L126" s="66"/>
      <c r="M126" s="66"/>
      <c r="N126" s="66"/>
      <c r="O126" s="66"/>
      <c r="P126" s="67">
        <f t="shared" si="20"/>
        <v>0</v>
      </c>
      <c r="R126" s="153"/>
    </row>
    <row r="127" spans="2:18" x14ac:dyDescent="0.25">
      <c r="B127" s="2" t="s">
        <v>95</v>
      </c>
      <c r="C127" s="6"/>
      <c r="F127" s="67"/>
      <c r="G127" s="67"/>
      <c r="H127" s="67"/>
      <c r="I127" s="67"/>
      <c r="J127" s="67"/>
      <c r="K127" s="66"/>
      <c r="L127" s="66"/>
      <c r="M127" s="66"/>
      <c r="N127" s="66"/>
      <c r="O127" s="66"/>
      <c r="P127" s="67">
        <f t="shared" si="20"/>
        <v>0</v>
      </c>
      <c r="R127" s="154"/>
    </row>
    <row r="128" spans="2:18" x14ac:dyDescent="0.25">
      <c r="B128" s="57" t="s">
        <v>67</v>
      </c>
      <c r="C128" s="57"/>
      <c r="D128" s="58"/>
      <c r="E128" s="58"/>
      <c r="F128" s="72">
        <f t="shared" ref="F128:P128" si="21">SUM(F115:F127)</f>
        <v>0</v>
      </c>
      <c r="G128" s="72">
        <f t="shared" si="21"/>
        <v>0</v>
      </c>
      <c r="H128" s="72">
        <f t="shared" si="21"/>
        <v>0</v>
      </c>
      <c r="I128" s="72">
        <f t="shared" si="21"/>
        <v>0</v>
      </c>
      <c r="J128" s="72">
        <f t="shared" si="21"/>
        <v>0</v>
      </c>
      <c r="K128" s="72">
        <f t="shared" si="21"/>
        <v>0</v>
      </c>
      <c r="L128" s="72">
        <f t="shared" si="21"/>
        <v>0</v>
      </c>
      <c r="M128" s="72">
        <f t="shared" si="21"/>
        <v>0</v>
      </c>
      <c r="N128" s="72">
        <f t="shared" si="21"/>
        <v>0</v>
      </c>
      <c r="O128" s="72">
        <f t="shared" si="21"/>
        <v>0</v>
      </c>
      <c r="P128" s="72">
        <f t="shared" si="21"/>
        <v>0</v>
      </c>
      <c r="Q128" s="58"/>
      <c r="R128" s="58"/>
    </row>
    <row r="129" spans="2:18" x14ac:dyDescent="0.25"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7"/>
    </row>
    <row r="130" spans="2:18" x14ac:dyDescent="0.25">
      <c r="B130" s="11" t="s">
        <v>79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2:18" x14ac:dyDescent="0.25">
      <c r="B131" s="2" t="s">
        <v>129</v>
      </c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7">
        <f>SUM(F131:O131)</f>
        <v>0</v>
      </c>
      <c r="R131" s="152"/>
    </row>
    <row r="132" spans="2:18" x14ac:dyDescent="0.25">
      <c r="B132" s="2" t="s">
        <v>130</v>
      </c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7">
        <f t="shared" ref="P132:P140" si="22">SUM(F132:O132)</f>
        <v>0</v>
      </c>
      <c r="R132" s="153"/>
    </row>
    <row r="133" spans="2:18" x14ac:dyDescent="0.25">
      <c r="B133" s="2" t="s">
        <v>133</v>
      </c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7">
        <f t="shared" si="22"/>
        <v>0</v>
      </c>
      <c r="R133" s="153"/>
    </row>
    <row r="134" spans="2:18" x14ac:dyDescent="0.25">
      <c r="B134" s="2" t="s">
        <v>134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7">
        <f t="shared" si="22"/>
        <v>0</v>
      </c>
      <c r="R134" s="153"/>
    </row>
    <row r="135" spans="2:18" x14ac:dyDescent="0.25">
      <c r="B135" s="2" t="s">
        <v>135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7">
        <f t="shared" si="22"/>
        <v>0</v>
      </c>
      <c r="R135" s="153"/>
    </row>
    <row r="136" spans="2:18" x14ac:dyDescent="0.25">
      <c r="B136" s="2" t="s">
        <v>136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7">
        <f t="shared" si="22"/>
        <v>0</v>
      </c>
      <c r="R136" s="153"/>
    </row>
    <row r="137" spans="2:18" x14ac:dyDescent="0.25">
      <c r="B137" s="2" t="s">
        <v>131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7">
        <f t="shared" si="22"/>
        <v>0</v>
      </c>
      <c r="R137" s="153"/>
    </row>
    <row r="138" spans="2:18" x14ac:dyDescent="0.25">
      <c r="B138" s="2" t="s">
        <v>132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7">
        <f t="shared" si="22"/>
        <v>0</v>
      </c>
      <c r="R138" s="153"/>
    </row>
    <row r="139" spans="2:18" x14ac:dyDescent="0.25">
      <c r="B139" s="2" t="s">
        <v>138</v>
      </c>
      <c r="C139" s="6"/>
      <c r="F139" s="67"/>
      <c r="G139" s="67"/>
      <c r="H139" s="67"/>
      <c r="I139" s="67"/>
      <c r="J139" s="67"/>
      <c r="K139" s="66"/>
      <c r="L139" s="66"/>
      <c r="M139" s="66"/>
      <c r="N139" s="66"/>
      <c r="O139" s="66"/>
      <c r="P139" s="67">
        <f t="shared" si="22"/>
        <v>0</v>
      </c>
      <c r="R139" s="153"/>
    </row>
    <row r="140" spans="2:18" x14ac:dyDescent="0.25">
      <c r="B140" s="2" t="s">
        <v>95</v>
      </c>
      <c r="C140" s="6"/>
      <c r="F140" s="67"/>
      <c r="G140" s="67"/>
      <c r="H140" s="67"/>
      <c r="I140" s="67"/>
      <c r="J140" s="67"/>
      <c r="K140" s="66"/>
      <c r="L140" s="66"/>
      <c r="M140" s="66"/>
      <c r="N140" s="66"/>
      <c r="O140" s="66"/>
      <c r="P140" s="67">
        <f t="shared" si="22"/>
        <v>0</v>
      </c>
      <c r="R140" s="153"/>
    </row>
    <row r="141" spans="2:18" x14ac:dyDescent="0.25">
      <c r="B141" s="2" t="s">
        <v>95</v>
      </c>
      <c r="C141" s="6"/>
      <c r="F141" s="67"/>
      <c r="G141" s="67"/>
      <c r="H141" s="67"/>
      <c r="I141" s="67"/>
      <c r="J141" s="67"/>
      <c r="K141" s="66"/>
      <c r="L141" s="66"/>
      <c r="M141" s="66"/>
      <c r="N141" s="66"/>
      <c r="O141" s="66"/>
      <c r="P141" s="67"/>
      <c r="R141" s="153"/>
    </row>
    <row r="142" spans="2:18" x14ac:dyDescent="0.25">
      <c r="B142" s="2" t="s">
        <v>95</v>
      </c>
      <c r="C142" s="6"/>
      <c r="F142" s="67"/>
      <c r="G142" s="67"/>
      <c r="H142" s="67"/>
      <c r="I142" s="67"/>
      <c r="J142" s="67"/>
      <c r="K142" s="66"/>
      <c r="L142" s="66"/>
      <c r="M142" s="66"/>
      <c r="N142" s="66"/>
      <c r="O142" s="66"/>
      <c r="P142" s="67">
        <f t="shared" ref="P142:P143" si="23">SUM(F142:O142)</f>
        <v>0</v>
      </c>
      <c r="R142" s="153"/>
    </row>
    <row r="143" spans="2:18" x14ac:dyDescent="0.25">
      <c r="B143" s="2" t="s">
        <v>95</v>
      </c>
      <c r="C143" s="6"/>
      <c r="F143" s="67"/>
      <c r="G143" s="67"/>
      <c r="H143" s="67"/>
      <c r="I143" s="67"/>
      <c r="J143" s="67"/>
      <c r="K143" s="66"/>
      <c r="L143" s="66"/>
      <c r="M143" s="66"/>
      <c r="N143" s="66"/>
      <c r="O143" s="66"/>
      <c r="P143" s="67">
        <f t="shared" si="23"/>
        <v>0</v>
      </c>
      <c r="R143" s="154"/>
    </row>
    <row r="144" spans="2:18" x14ac:dyDescent="0.25">
      <c r="B144" s="57" t="s">
        <v>67</v>
      </c>
      <c r="C144" s="57"/>
      <c r="D144" s="58"/>
      <c r="E144" s="58"/>
      <c r="F144" s="72">
        <f>SUM(F131:F143)</f>
        <v>0</v>
      </c>
      <c r="G144" s="72">
        <f t="shared" ref="G144:P144" si="24">SUM(G131:G143)</f>
        <v>0</v>
      </c>
      <c r="H144" s="72">
        <f t="shared" si="24"/>
        <v>0</v>
      </c>
      <c r="I144" s="72">
        <f t="shared" si="24"/>
        <v>0</v>
      </c>
      <c r="J144" s="72">
        <f t="shared" si="24"/>
        <v>0</v>
      </c>
      <c r="K144" s="72">
        <f t="shared" si="24"/>
        <v>0</v>
      </c>
      <c r="L144" s="72">
        <f t="shared" si="24"/>
        <v>0</v>
      </c>
      <c r="M144" s="72">
        <f t="shared" si="24"/>
        <v>0</v>
      </c>
      <c r="N144" s="72">
        <f t="shared" si="24"/>
        <v>0</v>
      </c>
      <c r="O144" s="72">
        <f t="shared" si="24"/>
        <v>0</v>
      </c>
      <c r="P144" s="72">
        <f t="shared" si="24"/>
        <v>0</v>
      </c>
      <c r="Q144" s="58"/>
      <c r="R144" s="58"/>
    </row>
    <row r="145" spans="2:18" x14ac:dyDescent="0.25"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7"/>
    </row>
    <row r="146" spans="2:18" x14ac:dyDescent="0.25">
      <c r="B146" s="11" t="s">
        <v>39</v>
      </c>
      <c r="C146" s="12"/>
      <c r="D146" s="12"/>
      <c r="E146" s="12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9"/>
      <c r="Q146" s="12"/>
      <c r="R146" s="12"/>
    </row>
    <row r="147" spans="2:18" x14ac:dyDescent="0.25">
      <c r="B147" s="2" t="s">
        <v>129</v>
      </c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7">
        <f t="shared" ref="P147:P159" si="25">SUM(F147:O147)</f>
        <v>0</v>
      </c>
      <c r="R147" s="156"/>
    </row>
    <row r="148" spans="2:18" x14ac:dyDescent="0.25">
      <c r="B148" s="2" t="s">
        <v>130</v>
      </c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7">
        <f t="shared" si="25"/>
        <v>0</v>
      </c>
      <c r="R148" s="157"/>
    </row>
    <row r="149" spans="2:18" x14ac:dyDescent="0.25">
      <c r="B149" s="2" t="s">
        <v>133</v>
      </c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7">
        <f t="shared" si="25"/>
        <v>0</v>
      </c>
      <c r="R149" s="157"/>
    </row>
    <row r="150" spans="2:18" x14ac:dyDescent="0.25">
      <c r="B150" s="2" t="s">
        <v>134</v>
      </c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7">
        <f t="shared" si="25"/>
        <v>0</v>
      </c>
      <c r="R150" s="157"/>
    </row>
    <row r="151" spans="2:18" x14ac:dyDescent="0.25">
      <c r="B151" s="2" t="s">
        <v>135</v>
      </c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7">
        <f t="shared" si="25"/>
        <v>0</v>
      </c>
      <c r="R151" s="157"/>
    </row>
    <row r="152" spans="2:18" x14ac:dyDescent="0.25">
      <c r="B152" s="2" t="s">
        <v>136</v>
      </c>
      <c r="C152" s="6"/>
      <c r="F152" s="67"/>
      <c r="G152" s="67"/>
      <c r="H152" s="67"/>
      <c r="I152" s="67"/>
      <c r="J152" s="67"/>
      <c r="K152" s="66"/>
      <c r="L152" s="66"/>
      <c r="M152" s="66"/>
      <c r="N152" s="66"/>
      <c r="O152" s="66"/>
      <c r="P152" s="67">
        <f t="shared" si="25"/>
        <v>0</v>
      </c>
      <c r="R152" s="157"/>
    </row>
    <row r="153" spans="2:18" x14ac:dyDescent="0.25">
      <c r="B153" s="2" t="s">
        <v>131</v>
      </c>
      <c r="C153" s="6"/>
      <c r="F153" s="67"/>
      <c r="G153" s="67"/>
      <c r="H153" s="67"/>
      <c r="I153" s="67"/>
      <c r="J153" s="67"/>
      <c r="K153" s="66"/>
      <c r="L153" s="66"/>
      <c r="M153" s="66"/>
      <c r="N153" s="66"/>
      <c r="O153" s="66"/>
      <c r="P153" s="67">
        <f t="shared" si="25"/>
        <v>0</v>
      </c>
      <c r="R153" s="157"/>
    </row>
    <row r="154" spans="2:18" x14ac:dyDescent="0.25">
      <c r="B154" s="2" t="s">
        <v>132</v>
      </c>
      <c r="C154" s="6"/>
      <c r="F154" s="67"/>
      <c r="G154" s="67"/>
      <c r="H154" s="67"/>
      <c r="I154" s="67"/>
      <c r="J154" s="67"/>
      <c r="K154" s="66"/>
      <c r="L154" s="66"/>
      <c r="M154" s="66"/>
      <c r="N154" s="66"/>
      <c r="O154" s="66"/>
      <c r="P154" s="67">
        <f t="shared" si="25"/>
        <v>0</v>
      </c>
      <c r="R154" s="157"/>
    </row>
    <row r="155" spans="2:18" x14ac:dyDescent="0.25">
      <c r="B155" s="2" t="s">
        <v>138</v>
      </c>
      <c r="C155" s="6"/>
      <c r="F155" s="67"/>
      <c r="G155" s="67"/>
      <c r="H155" s="67"/>
      <c r="I155" s="67"/>
      <c r="J155" s="67"/>
      <c r="K155" s="66"/>
      <c r="L155" s="66"/>
      <c r="M155" s="66"/>
      <c r="N155" s="66"/>
      <c r="O155" s="66"/>
      <c r="P155" s="67">
        <f t="shared" si="25"/>
        <v>0</v>
      </c>
      <c r="R155" s="157"/>
    </row>
    <row r="156" spans="2:18" x14ac:dyDescent="0.25">
      <c r="B156" s="2" t="s">
        <v>95</v>
      </c>
      <c r="C156" s="6"/>
      <c r="F156" s="67"/>
      <c r="G156" s="67"/>
      <c r="H156" s="67"/>
      <c r="I156" s="67"/>
      <c r="J156" s="67"/>
      <c r="K156" s="66"/>
      <c r="L156" s="66"/>
      <c r="M156" s="66"/>
      <c r="N156" s="66"/>
      <c r="O156" s="66"/>
      <c r="P156" s="67">
        <f t="shared" si="25"/>
        <v>0</v>
      </c>
      <c r="R156" s="157"/>
    </row>
    <row r="157" spans="2:18" x14ac:dyDescent="0.25">
      <c r="B157" s="2" t="s">
        <v>95</v>
      </c>
      <c r="C157" s="6"/>
      <c r="F157" s="67"/>
      <c r="G157" s="67"/>
      <c r="H157" s="67"/>
      <c r="I157" s="67"/>
      <c r="J157" s="67"/>
      <c r="K157" s="66"/>
      <c r="L157" s="66"/>
      <c r="M157" s="66"/>
      <c r="N157" s="66"/>
      <c r="O157" s="66"/>
      <c r="P157" s="67">
        <f t="shared" si="25"/>
        <v>0</v>
      </c>
      <c r="R157" s="157"/>
    </row>
    <row r="158" spans="2:18" x14ac:dyDescent="0.25">
      <c r="B158" s="2" t="s">
        <v>95</v>
      </c>
      <c r="C158" s="6"/>
      <c r="F158" s="67"/>
      <c r="G158" s="67"/>
      <c r="H158" s="67"/>
      <c r="I158" s="67"/>
      <c r="J158" s="67"/>
      <c r="K158" s="66"/>
      <c r="L158" s="66"/>
      <c r="M158" s="66"/>
      <c r="N158" s="66"/>
      <c r="O158" s="66"/>
      <c r="P158" s="67">
        <f t="shared" si="25"/>
        <v>0</v>
      </c>
      <c r="R158" s="157"/>
    </row>
    <row r="159" spans="2:18" x14ac:dyDescent="0.25">
      <c r="B159" s="2" t="s">
        <v>95</v>
      </c>
      <c r="C159" s="6"/>
      <c r="F159" s="67"/>
      <c r="G159" s="67"/>
      <c r="H159" s="67"/>
      <c r="I159" s="67"/>
      <c r="J159" s="67"/>
      <c r="K159" s="66"/>
      <c r="L159" s="66"/>
      <c r="M159" s="66"/>
      <c r="N159" s="66"/>
      <c r="O159" s="66"/>
      <c r="P159" s="67">
        <f t="shared" si="25"/>
        <v>0</v>
      </c>
      <c r="R159" s="158"/>
    </row>
    <row r="160" spans="2:18" x14ac:dyDescent="0.25">
      <c r="C160" s="6"/>
      <c r="F160" s="67"/>
      <c r="G160" s="67"/>
      <c r="H160" s="67"/>
      <c r="I160" s="67"/>
      <c r="J160" s="67"/>
      <c r="K160" s="66"/>
      <c r="L160" s="66"/>
      <c r="M160" s="66"/>
      <c r="N160" s="66"/>
      <c r="O160" s="66"/>
      <c r="P160" s="67"/>
      <c r="R160" s="133"/>
    </row>
    <row r="161" spans="2:18" x14ac:dyDescent="0.25">
      <c r="B161" s="57" t="s">
        <v>67</v>
      </c>
      <c r="C161" s="57"/>
      <c r="D161" s="58"/>
      <c r="E161" s="58"/>
      <c r="F161" s="72">
        <f t="shared" ref="F161:P161" si="26">SUM(F147:F159)</f>
        <v>0</v>
      </c>
      <c r="G161" s="72">
        <f t="shared" si="26"/>
        <v>0</v>
      </c>
      <c r="H161" s="72">
        <f t="shared" si="26"/>
        <v>0</v>
      </c>
      <c r="I161" s="72">
        <f t="shared" si="26"/>
        <v>0</v>
      </c>
      <c r="J161" s="72">
        <f t="shared" si="26"/>
        <v>0</v>
      </c>
      <c r="K161" s="72">
        <f t="shared" si="26"/>
        <v>0</v>
      </c>
      <c r="L161" s="72">
        <f t="shared" si="26"/>
        <v>0</v>
      </c>
      <c r="M161" s="72">
        <f t="shared" si="26"/>
        <v>0</v>
      </c>
      <c r="N161" s="72">
        <f t="shared" si="26"/>
        <v>0</v>
      </c>
      <c r="O161" s="72">
        <f t="shared" si="26"/>
        <v>0</v>
      </c>
      <c r="P161" s="72">
        <f t="shared" si="26"/>
        <v>0</v>
      </c>
      <c r="Q161" s="58"/>
      <c r="R161" s="58"/>
    </row>
    <row r="162" spans="2:18" x14ac:dyDescent="0.25"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7"/>
    </row>
    <row r="163" spans="2:18" x14ac:dyDescent="0.25">
      <c r="B163" s="11" t="s">
        <v>80</v>
      </c>
      <c r="C163" s="12"/>
      <c r="D163" s="12"/>
      <c r="E163" s="12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9"/>
      <c r="Q163" s="12"/>
      <c r="R163" s="12"/>
    </row>
    <row r="164" spans="2:18" x14ac:dyDescent="0.25">
      <c r="B164" s="2" t="s">
        <v>129</v>
      </c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7">
        <f t="shared" ref="P164:P176" si="27">SUM(F164:O164)</f>
        <v>0</v>
      </c>
      <c r="R164" s="128"/>
    </row>
    <row r="165" spans="2:18" x14ac:dyDescent="0.25">
      <c r="B165" s="2" t="s">
        <v>130</v>
      </c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7">
        <f t="shared" si="27"/>
        <v>0</v>
      </c>
      <c r="R165" s="129"/>
    </row>
    <row r="166" spans="2:18" x14ac:dyDescent="0.25">
      <c r="B166" s="2" t="s">
        <v>133</v>
      </c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7">
        <f t="shared" si="27"/>
        <v>0</v>
      </c>
      <c r="R166" s="129"/>
    </row>
    <row r="167" spans="2:18" x14ac:dyDescent="0.25">
      <c r="B167" s="2" t="s">
        <v>134</v>
      </c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7">
        <f t="shared" si="27"/>
        <v>0</v>
      </c>
      <c r="R167" s="129"/>
    </row>
    <row r="168" spans="2:18" x14ac:dyDescent="0.25">
      <c r="B168" s="2" t="s">
        <v>135</v>
      </c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7">
        <f t="shared" si="27"/>
        <v>0</v>
      </c>
      <c r="R168" s="129"/>
    </row>
    <row r="169" spans="2:18" x14ac:dyDescent="0.25">
      <c r="B169" s="2" t="s">
        <v>136</v>
      </c>
      <c r="C169" s="6"/>
      <c r="F169" s="67"/>
      <c r="G169" s="67"/>
      <c r="H169" s="67"/>
      <c r="I169" s="67"/>
      <c r="J169" s="67"/>
      <c r="K169" s="66"/>
      <c r="L169" s="66"/>
      <c r="M169" s="66"/>
      <c r="N169" s="66"/>
      <c r="O169" s="66"/>
      <c r="P169" s="67">
        <f t="shared" si="27"/>
        <v>0</v>
      </c>
      <c r="R169" s="129"/>
    </row>
    <row r="170" spans="2:18" x14ac:dyDescent="0.25">
      <c r="B170" s="2" t="s">
        <v>131</v>
      </c>
      <c r="C170" s="6"/>
      <c r="F170" s="67"/>
      <c r="G170" s="67"/>
      <c r="H170" s="67"/>
      <c r="I170" s="67"/>
      <c r="J170" s="67"/>
      <c r="K170" s="66"/>
      <c r="L170" s="66"/>
      <c r="M170" s="66"/>
      <c r="N170" s="66"/>
      <c r="O170" s="66"/>
      <c r="P170" s="67">
        <f t="shared" si="27"/>
        <v>0</v>
      </c>
      <c r="R170" s="129"/>
    </row>
    <row r="171" spans="2:18" x14ac:dyDescent="0.25">
      <c r="B171" s="2" t="s">
        <v>132</v>
      </c>
      <c r="C171" s="6"/>
      <c r="F171" s="67"/>
      <c r="G171" s="67"/>
      <c r="H171" s="67"/>
      <c r="I171" s="67"/>
      <c r="J171" s="67"/>
      <c r="K171" s="66"/>
      <c r="L171" s="66"/>
      <c r="M171" s="66"/>
      <c r="N171" s="66"/>
      <c r="O171" s="66"/>
      <c r="P171" s="67">
        <f t="shared" si="27"/>
        <v>0</v>
      </c>
      <c r="R171" s="129"/>
    </row>
    <row r="172" spans="2:18" x14ac:dyDescent="0.25">
      <c r="B172" s="2" t="s">
        <v>138</v>
      </c>
      <c r="C172" s="6"/>
      <c r="F172" s="67"/>
      <c r="G172" s="67"/>
      <c r="H172" s="67"/>
      <c r="I172" s="67"/>
      <c r="J172" s="67"/>
      <c r="K172" s="66"/>
      <c r="L172" s="66"/>
      <c r="M172" s="66"/>
      <c r="N172" s="66"/>
      <c r="O172" s="66"/>
      <c r="P172" s="67">
        <f t="shared" si="27"/>
        <v>0</v>
      </c>
      <c r="R172" s="129"/>
    </row>
    <row r="173" spans="2:18" x14ac:dyDescent="0.25">
      <c r="B173" s="2" t="s">
        <v>95</v>
      </c>
      <c r="C173" s="6"/>
      <c r="F173" s="67"/>
      <c r="G173" s="67"/>
      <c r="H173" s="67"/>
      <c r="I173" s="67"/>
      <c r="J173" s="67"/>
      <c r="K173" s="66"/>
      <c r="L173" s="66"/>
      <c r="M173" s="66"/>
      <c r="N173" s="66"/>
      <c r="O173" s="66"/>
      <c r="P173" s="67">
        <f t="shared" si="27"/>
        <v>0</v>
      </c>
      <c r="R173" s="129"/>
    </row>
    <row r="174" spans="2:18" x14ac:dyDescent="0.25">
      <c r="B174" s="2" t="s">
        <v>95</v>
      </c>
      <c r="C174" s="6"/>
      <c r="F174" s="67"/>
      <c r="G174" s="67"/>
      <c r="H174" s="67"/>
      <c r="I174" s="67"/>
      <c r="J174" s="67"/>
      <c r="K174" s="66"/>
      <c r="L174" s="66"/>
      <c r="M174" s="66"/>
      <c r="N174" s="66"/>
      <c r="O174" s="66"/>
      <c r="P174" s="67">
        <f t="shared" si="27"/>
        <v>0</v>
      </c>
      <c r="R174" s="129"/>
    </row>
    <row r="175" spans="2:18" x14ac:dyDescent="0.25">
      <c r="B175" s="2" t="s">
        <v>95</v>
      </c>
      <c r="C175" s="6"/>
      <c r="F175" s="67"/>
      <c r="G175" s="67"/>
      <c r="H175" s="67"/>
      <c r="I175" s="67"/>
      <c r="J175" s="67"/>
      <c r="K175" s="66"/>
      <c r="L175" s="66"/>
      <c r="M175" s="66"/>
      <c r="N175" s="66"/>
      <c r="O175" s="66"/>
      <c r="P175" s="67">
        <f t="shared" si="27"/>
        <v>0</v>
      </c>
      <c r="R175" s="129"/>
    </row>
    <row r="176" spans="2:18" x14ac:dyDescent="0.25">
      <c r="B176" s="2" t="s">
        <v>95</v>
      </c>
      <c r="C176" s="6"/>
      <c r="F176" s="67"/>
      <c r="G176" s="67"/>
      <c r="H176" s="67"/>
      <c r="I176" s="67"/>
      <c r="J176" s="67"/>
      <c r="K176" s="66"/>
      <c r="L176" s="66"/>
      <c r="M176" s="66"/>
      <c r="N176" s="66"/>
      <c r="O176" s="66"/>
      <c r="P176" s="67">
        <f t="shared" si="27"/>
        <v>0</v>
      </c>
      <c r="R176" s="130"/>
    </row>
    <row r="177" spans="2:18" x14ac:dyDescent="0.25">
      <c r="C177" s="6"/>
      <c r="F177" s="67"/>
      <c r="G177" s="67"/>
      <c r="H177" s="67"/>
      <c r="I177" s="67"/>
      <c r="J177" s="67"/>
      <c r="K177" s="66"/>
      <c r="L177" s="66"/>
      <c r="M177" s="66"/>
      <c r="N177" s="66"/>
      <c r="O177" s="66"/>
      <c r="P177" s="67"/>
      <c r="R177" s="134"/>
    </row>
    <row r="178" spans="2:18" x14ac:dyDescent="0.25">
      <c r="B178" s="57" t="s">
        <v>67</v>
      </c>
      <c r="C178" s="57"/>
      <c r="D178" s="58"/>
      <c r="E178" s="58"/>
      <c r="F178" s="72">
        <f>SUM(F164:F176)</f>
        <v>0</v>
      </c>
      <c r="G178" s="72">
        <f t="shared" ref="G178:P178" si="28">SUM(G164:G176)</f>
        <v>0</v>
      </c>
      <c r="H178" s="72">
        <f t="shared" si="28"/>
        <v>0</v>
      </c>
      <c r="I178" s="72">
        <f t="shared" si="28"/>
        <v>0</v>
      </c>
      <c r="J178" s="72">
        <f t="shared" si="28"/>
        <v>0</v>
      </c>
      <c r="K178" s="72">
        <f t="shared" si="28"/>
        <v>0</v>
      </c>
      <c r="L178" s="72">
        <f t="shared" si="28"/>
        <v>0</v>
      </c>
      <c r="M178" s="72">
        <f t="shared" si="28"/>
        <v>0</v>
      </c>
      <c r="N178" s="72">
        <f t="shared" si="28"/>
        <v>0</v>
      </c>
      <c r="O178" s="72">
        <f t="shared" si="28"/>
        <v>0</v>
      </c>
      <c r="P178" s="72">
        <f t="shared" si="28"/>
        <v>0</v>
      </c>
      <c r="Q178" s="58"/>
      <c r="R178" s="58"/>
    </row>
    <row r="179" spans="2:18" x14ac:dyDescent="0.25"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7"/>
    </row>
    <row r="180" spans="2:18" x14ac:dyDescent="0.25">
      <c r="B180" s="11" t="s">
        <v>81</v>
      </c>
      <c r="C180" s="12"/>
      <c r="D180" s="12"/>
      <c r="E180" s="12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9"/>
      <c r="Q180" s="12"/>
      <c r="R180" s="12"/>
    </row>
    <row r="181" spans="2:18" x14ac:dyDescent="0.25">
      <c r="B181" s="2" t="s">
        <v>129</v>
      </c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7">
        <f t="shared" ref="P181:P193" si="29">SUM(F181:O181)</f>
        <v>0</v>
      </c>
      <c r="R181" s="128"/>
    </row>
    <row r="182" spans="2:18" x14ac:dyDescent="0.25">
      <c r="B182" s="2" t="s">
        <v>130</v>
      </c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7">
        <f t="shared" si="29"/>
        <v>0</v>
      </c>
      <c r="R182" s="129"/>
    </row>
    <row r="183" spans="2:18" x14ac:dyDescent="0.25">
      <c r="B183" s="2" t="s">
        <v>133</v>
      </c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7">
        <f t="shared" si="29"/>
        <v>0</v>
      </c>
      <c r="R183" s="129"/>
    </row>
    <row r="184" spans="2:18" x14ac:dyDescent="0.25">
      <c r="B184" s="2" t="s">
        <v>134</v>
      </c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7">
        <f t="shared" si="29"/>
        <v>0</v>
      </c>
      <c r="R184" s="129"/>
    </row>
    <row r="185" spans="2:18" x14ac:dyDescent="0.25">
      <c r="B185" s="2" t="s">
        <v>135</v>
      </c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7">
        <f t="shared" si="29"/>
        <v>0</v>
      </c>
      <c r="R185" s="129"/>
    </row>
    <row r="186" spans="2:18" x14ac:dyDescent="0.25">
      <c r="B186" s="2" t="s">
        <v>136</v>
      </c>
      <c r="C186" s="6"/>
      <c r="F186" s="67"/>
      <c r="G186" s="67"/>
      <c r="H186" s="67"/>
      <c r="I186" s="67"/>
      <c r="J186" s="67"/>
      <c r="K186" s="66"/>
      <c r="L186" s="66"/>
      <c r="M186" s="66"/>
      <c r="N186" s="66"/>
      <c r="O186" s="66"/>
      <c r="P186" s="67">
        <f t="shared" si="29"/>
        <v>0</v>
      </c>
      <c r="R186" s="129"/>
    </row>
    <row r="187" spans="2:18" x14ac:dyDescent="0.25">
      <c r="B187" s="2" t="s">
        <v>131</v>
      </c>
      <c r="C187" s="6"/>
      <c r="F187" s="67"/>
      <c r="G187" s="67"/>
      <c r="H187" s="67"/>
      <c r="I187" s="67"/>
      <c r="J187" s="67"/>
      <c r="K187" s="66"/>
      <c r="L187" s="66"/>
      <c r="M187" s="66"/>
      <c r="N187" s="66"/>
      <c r="O187" s="66"/>
      <c r="P187" s="67">
        <f t="shared" si="29"/>
        <v>0</v>
      </c>
      <c r="R187" s="129"/>
    </row>
    <row r="188" spans="2:18" x14ac:dyDescent="0.25">
      <c r="B188" s="2" t="s">
        <v>132</v>
      </c>
      <c r="C188" s="6"/>
      <c r="F188" s="67"/>
      <c r="G188" s="67"/>
      <c r="H188" s="67"/>
      <c r="I188" s="67"/>
      <c r="J188" s="67"/>
      <c r="K188" s="66"/>
      <c r="L188" s="66"/>
      <c r="M188" s="66"/>
      <c r="N188" s="66"/>
      <c r="O188" s="66"/>
      <c r="P188" s="67">
        <f t="shared" si="29"/>
        <v>0</v>
      </c>
      <c r="R188" s="129"/>
    </row>
    <row r="189" spans="2:18" x14ac:dyDescent="0.25">
      <c r="B189" s="2" t="s">
        <v>138</v>
      </c>
      <c r="C189" s="6"/>
      <c r="F189" s="67"/>
      <c r="G189" s="67"/>
      <c r="H189" s="67"/>
      <c r="I189" s="67"/>
      <c r="J189" s="67"/>
      <c r="K189" s="66"/>
      <c r="L189" s="66"/>
      <c r="M189" s="66"/>
      <c r="N189" s="66"/>
      <c r="O189" s="66"/>
      <c r="P189" s="67">
        <f t="shared" si="29"/>
        <v>0</v>
      </c>
      <c r="R189" s="129"/>
    </row>
    <row r="190" spans="2:18" x14ac:dyDescent="0.25">
      <c r="B190" s="2" t="s">
        <v>95</v>
      </c>
      <c r="C190" s="6"/>
      <c r="F190" s="67"/>
      <c r="G190" s="67"/>
      <c r="H190" s="67"/>
      <c r="I190" s="67"/>
      <c r="J190" s="67"/>
      <c r="K190" s="66"/>
      <c r="L190" s="66"/>
      <c r="M190" s="66"/>
      <c r="N190" s="66"/>
      <c r="O190" s="66"/>
      <c r="P190" s="67">
        <f t="shared" si="29"/>
        <v>0</v>
      </c>
      <c r="R190" s="129"/>
    </row>
    <row r="191" spans="2:18" x14ac:dyDescent="0.25">
      <c r="B191" s="2" t="s">
        <v>95</v>
      </c>
      <c r="C191" s="6"/>
      <c r="F191" s="67"/>
      <c r="G191" s="67"/>
      <c r="H191" s="67"/>
      <c r="I191" s="67"/>
      <c r="J191" s="67"/>
      <c r="K191" s="66"/>
      <c r="L191" s="66"/>
      <c r="M191" s="66"/>
      <c r="N191" s="66"/>
      <c r="O191" s="66"/>
      <c r="P191" s="67">
        <f t="shared" si="29"/>
        <v>0</v>
      </c>
      <c r="R191" s="129"/>
    </row>
    <row r="192" spans="2:18" x14ac:dyDescent="0.25">
      <c r="B192" s="2" t="s">
        <v>95</v>
      </c>
      <c r="C192" s="6"/>
      <c r="F192" s="67"/>
      <c r="G192" s="67"/>
      <c r="H192" s="67"/>
      <c r="I192" s="67"/>
      <c r="J192" s="67"/>
      <c r="K192" s="66"/>
      <c r="L192" s="66"/>
      <c r="M192" s="66"/>
      <c r="N192" s="66"/>
      <c r="O192" s="66"/>
      <c r="P192" s="67">
        <f t="shared" si="29"/>
        <v>0</v>
      </c>
      <c r="R192" s="129"/>
    </row>
    <row r="193" spans="2:18" x14ac:dyDescent="0.25">
      <c r="B193" s="2" t="s">
        <v>95</v>
      </c>
      <c r="C193" s="6"/>
      <c r="F193" s="67"/>
      <c r="G193" s="67"/>
      <c r="H193" s="67"/>
      <c r="I193" s="67"/>
      <c r="J193" s="67"/>
      <c r="K193" s="66"/>
      <c r="L193" s="66"/>
      <c r="M193" s="66"/>
      <c r="N193" s="66"/>
      <c r="O193" s="66"/>
      <c r="P193" s="67">
        <f t="shared" si="29"/>
        <v>0</v>
      </c>
      <c r="R193" s="130"/>
    </row>
    <row r="194" spans="2:18" x14ac:dyDescent="0.25">
      <c r="C194" s="6"/>
      <c r="F194" s="67"/>
      <c r="G194" s="67"/>
      <c r="H194" s="67"/>
      <c r="I194" s="67"/>
      <c r="J194" s="67"/>
      <c r="K194" s="66"/>
      <c r="L194" s="66"/>
      <c r="M194" s="66"/>
      <c r="N194" s="66"/>
      <c r="O194" s="66"/>
      <c r="P194" s="67"/>
      <c r="R194" s="134"/>
    </row>
    <row r="195" spans="2:18" x14ac:dyDescent="0.25">
      <c r="B195" s="57" t="s">
        <v>67</v>
      </c>
      <c r="C195" s="57"/>
      <c r="D195" s="58"/>
      <c r="E195" s="58"/>
      <c r="F195" s="72">
        <f>SUM(F181:F193)</f>
        <v>0</v>
      </c>
      <c r="G195" s="72">
        <f t="shared" ref="G195:P195" si="30">SUM(G181:G193)</f>
        <v>0</v>
      </c>
      <c r="H195" s="72">
        <f t="shared" si="30"/>
        <v>0</v>
      </c>
      <c r="I195" s="72">
        <f t="shared" si="30"/>
        <v>0</v>
      </c>
      <c r="J195" s="72">
        <f t="shared" si="30"/>
        <v>0</v>
      </c>
      <c r="K195" s="72">
        <f t="shared" si="30"/>
        <v>0</v>
      </c>
      <c r="L195" s="72">
        <f t="shared" si="30"/>
        <v>0</v>
      </c>
      <c r="M195" s="72">
        <f t="shared" si="30"/>
        <v>0</v>
      </c>
      <c r="N195" s="72">
        <f t="shared" si="30"/>
        <v>0</v>
      </c>
      <c r="O195" s="72">
        <f t="shared" si="30"/>
        <v>0</v>
      </c>
      <c r="P195" s="72">
        <f t="shared" si="30"/>
        <v>0</v>
      </c>
      <c r="Q195" s="58"/>
      <c r="R195" s="58"/>
    </row>
    <row r="196" spans="2:18" x14ac:dyDescent="0.25"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7"/>
    </row>
    <row r="197" spans="2:18" x14ac:dyDescent="0.25">
      <c r="B197" s="11" t="s">
        <v>82</v>
      </c>
      <c r="C197" s="12"/>
      <c r="D197" s="12"/>
      <c r="E197" s="12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9"/>
      <c r="Q197" s="12"/>
      <c r="R197" s="12"/>
    </row>
    <row r="198" spans="2:18" x14ac:dyDescent="0.25">
      <c r="B198" s="2" t="s">
        <v>129</v>
      </c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7">
        <f t="shared" ref="P198:P210" si="31">SUM(F198:O198)</f>
        <v>0</v>
      </c>
      <c r="R198" s="128"/>
    </row>
    <row r="199" spans="2:18" x14ac:dyDescent="0.25">
      <c r="B199" s="2" t="s">
        <v>130</v>
      </c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7">
        <f t="shared" si="31"/>
        <v>0</v>
      </c>
      <c r="R199" s="129"/>
    </row>
    <row r="200" spans="2:18" x14ac:dyDescent="0.25">
      <c r="B200" s="2" t="s">
        <v>133</v>
      </c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7">
        <f t="shared" si="31"/>
        <v>0</v>
      </c>
      <c r="R200" s="129"/>
    </row>
    <row r="201" spans="2:18" x14ac:dyDescent="0.25">
      <c r="B201" s="2" t="s">
        <v>134</v>
      </c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7">
        <f t="shared" si="31"/>
        <v>0</v>
      </c>
      <c r="R201" s="129"/>
    </row>
    <row r="202" spans="2:18" x14ac:dyDescent="0.25">
      <c r="B202" s="2" t="s">
        <v>135</v>
      </c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7">
        <f t="shared" si="31"/>
        <v>0</v>
      </c>
      <c r="R202" s="129"/>
    </row>
    <row r="203" spans="2:18" x14ac:dyDescent="0.25">
      <c r="B203" s="2" t="s">
        <v>136</v>
      </c>
      <c r="C203" s="6"/>
      <c r="F203" s="67"/>
      <c r="G203" s="67"/>
      <c r="H203" s="67"/>
      <c r="I203" s="67"/>
      <c r="J203" s="67"/>
      <c r="K203" s="66"/>
      <c r="L203" s="66"/>
      <c r="M203" s="66"/>
      <c r="N203" s="66"/>
      <c r="O203" s="66"/>
      <c r="P203" s="67">
        <f t="shared" si="31"/>
        <v>0</v>
      </c>
      <c r="R203" s="129"/>
    </row>
    <row r="204" spans="2:18" x14ac:dyDescent="0.25">
      <c r="B204" s="2" t="s">
        <v>131</v>
      </c>
      <c r="C204" s="6"/>
      <c r="F204" s="67"/>
      <c r="G204" s="67"/>
      <c r="H204" s="67"/>
      <c r="I204" s="67"/>
      <c r="J204" s="67"/>
      <c r="K204" s="66"/>
      <c r="L204" s="66"/>
      <c r="M204" s="66"/>
      <c r="N204" s="66"/>
      <c r="O204" s="66"/>
      <c r="P204" s="67">
        <f t="shared" si="31"/>
        <v>0</v>
      </c>
      <c r="R204" s="129"/>
    </row>
    <row r="205" spans="2:18" x14ac:dyDescent="0.25">
      <c r="B205" s="2" t="s">
        <v>132</v>
      </c>
      <c r="C205" s="6"/>
      <c r="F205" s="67"/>
      <c r="G205" s="67"/>
      <c r="H205" s="67"/>
      <c r="I205" s="67"/>
      <c r="J205" s="67"/>
      <c r="K205" s="66"/>
      <c r="L205" s="66"/>
      <c r="M205" s="66"/>
      <c r="N205" s="66"/>
      <c r="O205" s="66"/>
      <c r="P205" s="67">
        <f t="shared" si="31"/>
        <v>0</v>
      </c>
      <c r="R205" s="129"/>
    </row>
    <row r="206" spans="2:18" x14ac:dyDescent="0.25">
      <c r="B206" s="2" t="s">
        <v>138</v>
      </c>
      <c r="C206" s="6"/>
      <c r="F206" s="67"/>
      <c r="G206" s="67"/>
      <c r="H206" s="67"/>
      <c r="I206" s="67"/>
      <c r="J206" s="67"/>
      <c r="K206" s="66"/>
      <c r="L206" s="66"/>
      <c r="M206" s="66"/>
      <c r="N206" s="66"/>
      <c r="O206" s="66"/>
      <c r="P206" s="67">
        <f t="shared" si="31"/>
        <v>0</v>
      </c>
      <c r="R206" s="129"/>
    </row>
    <row r="207" spans="2:18" x14ac:dyDescent="0.25">
      <c r="B207" s="2" t="s">
        <v>95</v>
      </c>
      <c r="C207" s="6"/>
      <c r="F207" s="67"/>
      <c r="G207" s="67"/>
      <c r="H207" s="67"/>
      <c r="I207" s="67"/>
      <c r="J207" s="67"/>
      <c r="K207" s="66"/>
      <c r="L207" s="66"/>
      <c r="M207" s="66"/>
      <c r="N207" s="66"/>
      <c r="O207" s="66"/>
      <c r="P207" s="67">
        <f t="shared" si="31"/>
        <v>0</v>
      </c>
      <c r="R207" s="129"/>
    </row>
    <row r="208" spans="2:18" x14ac:dyDescent="0.25">
      <c r="B208" s="2" t="s">
        <v>95</v>
      </c>
      <c r="C208" s="6"/>
      <c r="F208" s="67"/>
      <c r="G208" s="67"/>
      <c r="H208" s="67"/>
      <c r="I208" s="67"/>
      <c r="J208" s="67"/>
      <c r="K208" s="66"/>
      <c r="L208" s="66"/>
      <c r="M208" s="66"/>
      <c r="N208" s="66"/>
      <c r="O208" s="66"/>
      <c r="P208" s="67">
        <f t="shared" si="31"/>
        <v>0</v>
      </c>
      <c r="R208" s="129"/>
    </row>
    <row r="209" spans="2:18" x14ac:dyDescent="0.25">
      <c r="B209" s="2" t="s">
        <v>95</v>
      </c>
      <c r="C209" s="6"/>
      <c r="F209" s="67"/>
      <c r="G209" s="67"/>
      <c r="H209" s="67"/>
      <c r="I209" s="67"/>
      <c r="J209" s="67"/>
      <c r="K209" s="66"/>
      <c r="L209" s="66"/>
      <c r="M209" s="66"/>
      <c r="N209" s="66"/>
      <c r="O209" s="66"/>
      <c r="P209" s="67">
        <f t="shared" si="31"/>
        <v>0</v>
      </c>
      <c r="R209" s="129"/>
    </row>
    <row r="210" spans="2:18" x14ac:dyDescent="0.25">
      <c r="B210" s="2" t="s">
        <v>95</v>
      </c>
      <c r="C210" s="6"/>
      <c r="F210" s="67"/>
      <c r="G210" s="67"/>
      <c r="H210" s="67"/>
      <c r="I210" s="67"/>
      <c r="J210" s="67"/>
      <c r="K210" s="66"/>
      <c r="L210" s="66"/>
      <c r="M210" s="66"/>
      <c r="N210" s="66"/>
      <c r="O210" s="66"/>
      <c r="P210" s="67">
        <f t="shared" si="31"/>
        <v>0</v>
      </c>
      <c r="R210" s="130"/>
    </row>
    <row r="211" spans="2:18" x14ac:dyDescent="0.25">
      <c r="C211" s="6"/>
      <c r="F211" s="67"/>
      <c r="G211" s="67"/>
      <c r="H211" s="67"/>
      <c r="I211" s="67"/>
      <c r="J211" s="67"/>
      <c r="K211" s="66"/>
      <c r="L211" s="66"/>
      <c r="M211" s="66"/>
      <c r="N211" s="66"/>
      <c r="O211" s="66"/>
      <c r="P211" s="67"/>
      <c r="R211" s="134"/>
    </row>
    <row r="212" spans="2:18" x14ac:dyDescent="0.25">
      <c r="B212" s="57" t="s">
        <v>67</v>
      </c>
      <c r="C212" s="57"/>
      <c r="D212" s="58"/>
      <c r="E212" s="58"/>
      <c r="F212" s="72">
        <f>SUM(F198:F210)</f>
        <v>0</v>
      </c>
      <c r="G212" s="72">
        <f t="shared" ref="G212:P212" si="32">SUM(G198:G210)</f>
        <v>0</v>
      </c>
      <c r="H212" s="72">
        <f t="shared" si="32"/>
        <v>0</v>
      </c>
      <c r="I212" s="72">
        <f t="shared" si="32"/>
        <v>0</v>
      </c>
      <c r="J212" s="72">
        <f t="shared" si="32"/>
        <v>0</v>
      </c>
      <c r="K212" s="72">
        <f t="shared" si="32"/>
        <v>0</v>
      </c>
      <c r="L212" s="72">
        <f t="shared" si="32"/>
        <v>0</v>
      </c>
      <c r="M212" s="72">
        <f t="shared" si="32"/>
        <v>0</v>
      </c>
      <c r="N212" s="72">
        <f t="shared" si="32"/>
        <v>0</v>
      </c>
      <c r="O212" s="72">
        <f t="shared" si="32"/>
        <v>0</v>
      </c>
      <c r="P212" s="72">
        <f t="shared" si="32"/>
        <v>0</v>
      </c>
      <c r="Q212" s="58"/>
      <c r="R212" s="58"/>
    </row>
    <row r="213" spans="2:18" x14ac:dyDescent="0.25"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7"/>
    </row>
    <row r="214" spans="2:18" x14ac:dyDescent="0.25">
      <c r="B214" s="64" t="s">
        <v>93</v>
      </c>
      <c r="C214" s="64"/>
      <c r="D214" s="65"/>
      <c r="E214" s="65"/>
      <c r="F214" s="70">
        <f t="shared" ref="F214:P214" si="33">SUM(F128,F144,F161,F178,F195,F212)</f>
        <v>0</v>
      </c>
      <c r="G214" s="70">
        <f t="shared" si="33"/>
        <v>0</v>
      </c>
      <c r="H214" s="70">
        <f t="shared" si="33"/>
        <v>0</v>
      </c>
      <c r="I214" s="70">
        <f t="shared" si="33"/>
        <v>0</v>
      </c>
      <c r="J214" s="70">
        <f t="shared" si="33"/>
        <v>0</v>
      </c>
      <c r="K214" s="70">
        <f t="shared" si="33"/>
        <v>0</v>
      </c>
      <c r="L214" s="70">
        <f t="shared" si="33"/>
        <v>0</v>
      </c>
      <c r="M214" s="70">
        <f t="shared" si="33"/>
        <v>0</v>
      </c>
      <c r="N214" s="70">
        <f t="shared" si="33"/>
        <v>0</v>
      </c>
      <c r="O214" s="70">
        <f t="shared" si="33"/>
        <v>0</v>
      </c>
      <c r="P214" s="70">
        <f t="shared" si="33"/>
        <v>0</v>
      </c>
      <c r="Q214" s="65"/>
      <c r="R214" s="65"/>
    </row>
    <row r="215" spans="2:18" x14ac:dyDescent="0.25">
      <c r="B215" s="64" t="s">
        <v>94</v>
      </c>
      <c r="C215" s="65"/>
      <c r="D215" s="65"/>
      <c r="E215" s="65"/>
      <c r="F215" s="70">
        <f>F214</f>
        <v>0</v>
      </c>
      <c r="G215" s="70">
        <f>F215+G214</f>
        <v>0</v>
      </c>
      <c r="H215" s="70">
        <f t="shared" ref="H215" si="34">G215+H214</f>
        <v>0</v>
      </c>
      <c r="I215" s="70">
        <f t="shared" ref="I215" si="35">H215+I214</f>
        <v>0</v>
      </c>
      <c r="J215" s="70">
        <f t="shared" ref="J215" si="36">I215+J214</f>
        <v>0</v>
      </c>
      <c r="K215" s="70">
        <f t="shared" ref="K215" si="37">J215+K214</f>
        <v>0</v>
      </c>
      <c r="L215" s="70">
        <f t="shared" ref="L215" si="38">K215+L214</f>
        <v>0</v>
      </c>
      <c r="M215" s="70">
        <f t="shared" ref="M215" si="39">L215+M214</f>
        <v>0</v>
      </c>
      <c r="N215" s="70">
        <f t="shared" ref="N215" si="40">M215+N214</f>
        <v>0</v>
      </c>
      <c r="O215" s="70">
        <f t="shared" ref="O215" si="41">N215+O214</f>
        <v>0</v>
      </c>
      <c r="P215" s="70"/>
      <c r="Q215" s="65"/>
      <c r="R215" s="65"/>
    </row>
    <row r="218" spans="2:18" x14ac:dyDescent="0.25">
      <c r="B218" s="136" t="s">
        <v>244</v>
      </c>
      <c r="C218" s="137"/>
      <c r="D218" s="135"/>
      <c r="E218" s="135"/>
      <c r="F218" s="138"/>
      <c r="G218" s="138"/>
      <c r="H218" s="138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</row>
    <row r="219" spans="2:18" x14ac:dyDescent="0.25">
      <c r="B219" s="54"/>
      <c r="D219" s="55"/>
      <c r="E219" s="55"/>
      <c r="F219" s="125"/>
      <c r="G219" s="125"/>
      <c r="H219" s="125"/>
    </row>
    <row r="220" spans="2:18" x14ac:dyDescent="0.25">
      <c r="B220" s="11" t="s">
        <v>128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2:18" x14ac:dyDescent="0.25">
      <c r="B221" s="2" t="s">
        <v>129</v>
      </c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7">
        <f>SUM(F221:O221)</f>
        <v>0</v>
      </c>
      <c r="R221" s="152"/>
    </row>
    <row r="222" spans="2:18" x14ac:dyDescent="0.25">
      <c r="B222" s="2" t="s">
        <v>130</v>
      </c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7">
        <f t="shared" ref="P222:P233" si="42">SUM(F222:O222)</f>
        <v>0</v>
      </c>
      <c r="R222" s="153"/>
    </row>
    <row r="223" spans="2:18" x14ac:dyDescent="0.25">
      <c r="B223" s="2" t="s">
        <v>133</v>
      </c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7">
        <f t="shared" si="42"/>
        <v>0</v>
      </c>
      <c r="R223" s="153"/>
    </row>
    <row r="224" spans="2:18" x14ac:dyDescent="0.25">
      <c r="B224" s="2" t="s">
        <v>134</v>
      </c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7">
        <f t="shared" si="42"/>
        <v>0</v>
      </c>
      <c r="R224" s="153"/>
    </row>
    <row r="225" spans="2:18" x14ac:dyDescent="0.25">
      <c r="B225" s="2" t="s">
        <v>135</v>
      </c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7">
        <f t="shared" si="42"/>
        <v>0</v>
      </c>
      <c r="R225" s="153"/>
    </row>
    <row r="226" spans="2:18" x14ac:dyDescent="0.25">
      <c r="B226" s="2" t="s">
        <v>136</v>
      </c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7">
        <f t="shared" si="42"/>
        <v>0</v>
      </c>
      <c r="R226" s="153"/>
    </row>
    <row r="227" spans="2:18" x14ac:dyDescent="0.25">
      <c r="B227" s="2" t="s">
        <v>131</v>
      </c>
      <c r="C227" s="6"/>
      <c r="F227" s="67"/>
      <c r="G227" s="67"/>
      <c r="H227" s="67"/>
      <c r="I227" s="67"/>
      <c r="J227" s="67"/>
      <c r="K227" s="66"/>
      <c r="L227" s="66"/>
      <c r="M227" s="66"/>
      <c r="N227" s="66"/>
      <c r="O227" s="66"/>
      <c r="P227" s="67">
        <f t="shared" si="42"/>
        <v>0</v>
      </c>
      <c r="R227" s="153"/>
    </row>
    <row r="228" spans="2:18" x14ac:dyDescent="0.25">
      <c r="B228" s="2" t="s">
        <v>132</v>
      </c>
      <c r="C228" s="6"/>
      <c r="F228" s="67"/>
      <c r="G228" s="67"/>
      <c r="H228" s="67"/>
      <c r="I228" s="67"/>
      <c r="J228" s="67"/>
      <c r="K228" s="66"/>
      <c r="L228" s="66"/>
      <c r="M228" s="66"/>
      <c r="N228" s="66"/>
      <c r="O228" s="66"/>
      <c r="P228" s="67">
        <f t="shared" si="42"/>
        <v>0</v>
      </c>
      <c r="R228" s="153"/>
    </row>
    <row r="229" spans="2:18" x14ac:dyDescent="0.25">
      <c r="B229" s="2" t="s">
        <v>138</v>
      </c>
      <c r="C229" s="6"/>
      <c r="F229" s="67"/>
      <c r="G229" s="67"/>
      <c r="H229" s="67"/>
      <c r="I229" s="67"/>
      <c r="J229" s="67"/>
      <c r="K229" s="66"/>
      <c r="L229" s="66"/>
      <c r="M229" s="66"/>
      <c r="N229" s="66"/>
      <c r="O229" s="66"/>
      <c r="P229" s="67">
        <f t="shared" si="42"/>
        <v>0</v>
      </c>
      <c r="R229" s="153"/>
    </row>
    <row r="230" spans="2:18" x14ac:dyDescent="0.25">
      <c r="B230" s="2" t="s">
        <v>95</v>
      </c>
      <c r="C230" s="6"/>
      <c r="F230" s="67"/>
      <c r="G230" s="67"/>
      <c r="H230" s="67"/>
      <c r="I230" s="67"/>
      <c r="J230" s="67"/>
      <c r="K230" s="66"/>
      <c r="L230" s="66"/>
      <c r="M230" s="66"/>
      <c r="N230" s="66"/>
      <c r="O230" s="66"/>
      <c r="P230" s="67">
        <f t="shared" si="42"/>
        <v>0</v>
      </c>
      <c r="R230" s="153"/>
    </row>
    <row r="231" spans="2:18" x14ac:dyDescent="0.25">
      <c r="B231" s="2" t="s">
        <v>95</v>
      </c>
      <c r="C231" s="6"/>
      <c r="F231" s="67"/>
      <c r="G231" s="67"/>
      <c r="H231" s="67"/>
      <c r="I231" s="67"/>
      <c r="J231" s="67"/>
      <c r="K231" s="66"/>
      <c r="L231" s="66"/>
      <c r="M231" s="66"/>
      <c r="N231" s="66"/>
      <c r="O231" s="66"/>
      <c r="P231" s="67">
        <f t="shared" si="42"/>
        <v>0</v>
      </c>
      <c r="R231" s="153"/>
    </row>
    <row r="232" spans="2:18" x14ac:dyDescent="0.25">
      <c r="B232" s="2" t="s">
        <v>95</v>
      </c>
      <c r="C232" s="6"/>
      <c r="F232" s="67"/>
      <c r="G232" s="67"/>
      <c r="H232" s="67"/>
      <c r="I232" s="67"/>
      <c r="J232" s="67"/>
      <c r="K232" s="66"/>
      <c r="L232" s="66"/>
      <c r="M232" s="66"/>
      <c r="N232" s="66"/>
      <c r="O232" s="66"/>
      <c r="P232" s="67">
        <f t="shared" si="42"/>
        <v>0</v>
      </c>
      <c r="R232" s="153"/>
    </row>
    <row r="233" spans="2:18" x14ac:dyDescent="0.25">
      <c r="B233" s="2" t="s">
        <v>95</v>
      </c>
      <c r="C233" s="6"/>
      <c r="F233" s="67"/>
      <c r="G233" s="67"/>
      <c r="H233" s="67"/>
      <c r="I233" s="67"/>
      <c r="J233" s="67"/>
      <c r="K233" s="66"/>
      <c r="L233" s="66"/>
      <c r="M233" s="66"/>
      <c r="N233" s="66"/>
      <c r="O233" s="66"/>
      <c r="P233" s="67">
        <f t="shared" si="42"/>
        <v>0</v>
      </c>
      <c r="R233" s="154"/>
    </row>
    <row r="234" spans="2:18" x14ac:dyDescent="0.25">
      <c r="B234" s="57" t="s">
        <v>67</v>
      </c>
      <c r="C234" s="57"/>
      <c r="D234" s="58"/>
      <c r="E234" s="58"/>
      <c r="F234" s="72">
        <f t="shared" ref="F234:P234" si="43">SUM(F221:F233)</f>
        <v>0</v>
      </c>
      <c r="G234" s="72">
        <f t="shared" si="43"/>
        <v>0</v>
      </c>
      <c r="H234" s="72">
        <f t="shared" si="43"/>
        <v>0</v>
      </c>
      <c r="I234" s="72">
        <f t="shared" si="43"/>
        <v>0</v>
      </c>
      <c r="J234" s="72">
        <f t="shared" si="43"/>
        <v>0</v>
      </c>
      <c r="K234" s="72">
        <f t="shared" si="43"/>
        <v>0</v>
      </c>
      <c r="L234" s="72">
        <f t="shared" si="43"/>
        <v>0</v>
      </c>
      <c r="M234" s="72">
        <f t="shared" si="43"/>
        <v>0</v>
      </c>
      <c r="N234" s="72">
        <f t="shared" si="43"/>
        <v>0</v>
      </c>
      <c r="O234" s="72">
        <f t="shared" si="43"/>
        <v>0</v>
      </c>
      <c r="P234" s="72">
        <f t="shared" si="43"/>
        <v>0</v>
      </c>
      <c r="Q234" s="58"/>
      <c r="R234" s="58"/>
    </row>
    <row r="235" spans="2:18" x14ac:dyDescent="0.25"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7"/>
    </row>
    <row r="236" spans="2:18" x14ac:dyDescent="0.25">
      <c r="B236" s="11" t="s">
        <v>79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2:18" x14ac:dyDescent="0.25">
      <c r="B237" s="2" t="s">
        <v>129</v>
      </c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7">
        <f>SUM(F237:O237)</f>
        <v>0</v>
      </c>
      <c r="R237" s="152"/>
    </row>
    <row r="238" spans="2:18" x14ac:dyDescent="0.25">
      <c r="B238" s="2" t="s">
        <v>130</v>
      </c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7">
        <f t="shared" ref="P238:P246" si="44">SUM(F238:O238)</f>
        <v>0</v>
      </c>
      <c r="R238" s="153"/>
    </row>
    <row r="239" spans="2:18" x14ac:dyDescent="0.25">
      <c r="B239" s="2" t="s">
        <v>133</v>
      </c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7">
        <f t="shared" si="44"/>
        <v>0</v>
      </c>
      <c r="R239" s="153"/>
    </row>
    <row r="240" spans="2:18" x14ac:dyDescent="0.25">
      <c r="B240" s="2" t="s">
        <v>134</v>
      </c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7">
        <f t="shared" si="44"/>
        <v>0</v>
      </c>
      <c r="R240" s="153"/>
    </row>
    <row r="241" spans="2:18" x14ac:dyDescent="0.25">
      <c r="B241" s="2" t="s">
        <v>135</v>
      </c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7">
        <f t="shared" si="44"/>
        <v>0</v>
      </c>
      <c r="R241" s="153"/>
    </row>
    <row r="242" spans="2:18" x14ac:dyDescent="0.25">
      <c r="B242" s="2" t="s">
        <v>136</v>
      </c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7">
        <f t="shared" si="44"/>
        <v>0</v>
      </c>
      <c r="R242" s="153"/>
    </row>
    <row r="243" spans="2:18" x14ac:dyDescent="0.25">
      <c r="B243" s="2" t="s">
        <v>131</v>
      </c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7">
        <f t="shared" si="44"/>
        <v>0</v>
      </c>
      <c r="R243" s="153"/>
    </row>
    <row r="244" spans="2:18" x14ac:dyDescent="0.25">
      <c r="B244" s="2" t="s">
        <v>132</v>
      </c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7">
        <f t="shared" si="44"/>
        <v>0</v>
      </c>
      <c r="R244" s="153"/>
    </row>
    <row r="245" spans="2:18" x14ac:dyDescent="0.25">
      <c r="B245" s="2" t="s">
        <v>138</v>
      </c>
      <c r="C245" s="6"/>
      <c r="F245" s="67"/>
      <c r="G245" s="67"/>
      <c r="H245" s="67"/>
      <c r="I245" s="67"/>
      <c r="J245" s="67"/>
      <c r="K245" s="66"/>
      <c r="L245" s="66"/>
      <c r="M245" s="66"/>
      <c r="N245" s="66"/>
      <c r="O245" s="66"/>
      <c r="P245" s="67">
        <f t="shared" si="44"/>
        <v>0</v>
      </c>
      <c r="R245" s="153"/>
    </row>
    <row r="246" spans="2:18" x14ac:dyDescent="0.25">
      <c r="B246" s="2" t="s">
        <v>95</v>
      </c>
      <c r="C246" s="6"/>
      <c r="F246" s="67"/>
      <c r="G246" s="67"/>
      <c r="H246" s="67"/>
      <c r="I246" s="67"/>
      <c r="J246" s="67"/>
      <c r="K246" s="66"/>
      <c r="L246" s="66"/>
      <c r="M246" s="66"/>
      <c r="N246" s="66"/>
      <c r="O246" s="66"/>
      <c r="P246" s="67">
        <f t="shared" si="44"/>
        <v>0</v>
      </c>
      <c r="R246" s="153"/>
    </row>
    <row r="247" spans="2:18" x14ac:dyDescent="0.25">
      <c r="B247" s="2" t="s">
        <v>95</v>
      </c>
      <c r="C247" s="6"/>
      <c r="F247" s="67"/>
      <c r="G247" s="67"/>
      <c r="H247" s="67"/>
      <c r="I247" s="67"/>
      <c r="J247" s="67"/>
      <c r="K247" s="66"/>
      <c r="L247" s="66"/>
      <c r="M247" s="66"/>
      <c r="N247" s="66"/>
      <c r="O247" s="66"/>
      <c r="P247" s="67"/>
      <c r="R247" s="153"/>
    </row>
    <row r="248" spans="2:18" x14ac:dyDescent="0.25">
      <c r="B248" s="2" t="s">
        <v>95</v>
      </c>
      <c r="C248" s="6"/>
      <c r="F248" s="67"/>
      <c r="G248" s="67"/>
      <c r="H248" s="67"/>
      <c r="I248" s="67"/>
      <c r="J248" s="67"/>
      <c r="K248" s="66"/>
      <c r="L248" s="66"/>
      <c r="M248" s="66"/>
      <c r="N248" s="66"/>
      <c r="O248" s="66"/>
      <c r="P248" s="67">
        <f t="shared" ref="P248:P249" si="45">SUM(F248:O248)</f>
        <v>0</v>
      </c>
      <c r="R248" s="153"/>
    </row>
    <row r="249" spans="2:18" x14ac:dyDescent="0.25">
      <c r="B249" s="2" t="s">
        <v>95</v>
      </c>
      <c r="C249" s="6"/>
      <c r="F249" s="67"/>
      <c r="G249" s="67"/>
      <c r="H249" s="67"/>
      <c r="I249" s="67"/>
      <c r="J249" s="67"/>
      <c r="K249" s="66"/>
      <c r="L249" s="66"/>
      <c r="M249" s="66"/>
      <c r="N249" s="66"/>
      <c r="O249" s="66"/>
      <c r="P249" s="67">
        <f t="shared" si="45"/>
        <v>0</v>
      </c>
      <c r="R249" s="154"/>
    </row>
    <row r="250" spans="2:18" x14ac:dyDescent="0.25">
      <c r="B250" s="57" t="s">
        <v>67</v>
      </c>
      <c r="C250" s="57"/>
      <c r="D250" s="58"/>
      <c r="E250" s="58"/>
      <c r="F250" s="72">
        <f>SUM(F237:F249)</f>
        <v>0</v>
      </c>
      <c r="G250" s="72">
        <f t="shared" ref="G250:P250" si="46">SUM(G237:G249)</f>
        <v>0</v>
      </c>
      <c r="H250" s="72">
        <f t="shared" si="46"/>
        <v>0</v>
      </c>
      <c r="I250" s="72">
        <f t="shared" si="46"/>
        <v>0</v>
      </c>
      <c r="J250" s="72">
        <f t="shared" si="46"/>
        <v>0</v>
      </c>
      <c r="K250" s="72">
        <f t="shared" si="46"/>
        <v>0</v>
      </c>
      <c r="L250" s="72">
        <f t="shared" si="46"/>
        <v>0</v>
      </c>
      <c r="M250" s="72">
        <f t="shared" si="46"/>
        <v>0</v>
      </c>
      <c r="N250" s="72">
        <f t="shared" si="46"/>
        <v>0</v>
      </c>
      <c r="O250" s="72">
        <f t="shared" si="46"/>
        <v>0</v>
      </c>
      <c r="P250" s="72">
        <f t="shared" si="46"/>
        <v>0</v>
      </c>
      <c r="Q250" s="58"/>
      <c r="R250" s="58"/>
    </row>
    <row r="251" spans="2:18" x14ac:dyDescent="0.25"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7"/>
    </row>
    <row r="252" spans="2:18" x14ac:dyDescent="0.25">
      <c r="B252" s="11" t="s">
        <v>39</v>
      </c>
      <c r="C252" s="12"/>
      <c r="D252" s="12"/>
      <c r="E252" s="12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9"/>
      <c r="Q252" s="12"/>
      <c r="R252" s="12"/>
    </row>
    <row r="253" spans="2:18" x14ac:dyDescent="0.25">
      <c r="B253" s="2" t="s">
        <v>129</v>
      </c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7">
        <f t="shared" ref="P253:P265" si="47">SUM(F253:O253)</f>
        <v>0</v>
      </c>
      <c r="R253" s="156"/>
    </row>
    <row r="254" spans="2:18" x14ac:dyDescent="0.25">
      <c r="B254" s="2" t="s">
        <v>130</v>
      </c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7">
        <f t="shared" si="47"/>
        <v>0</v>
      </c>
      <c r="R254" s="157"/>
    </row>
    <row r="255" spans="2:18" x14ac:dyDescent="0.25">
      <c r="B255" s="2" t="s">
        <v>133</v>
      </c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7">
        <f t="shared" si="47"/>
        <v>0</v>
      </c>
      <c r="R255" s="157"/>
    </row>
    <row r="256" spans="2:18" x14ac:dyDescent="0.25">
      <c r="B256" s="2" t="s">
        <v>134</v>
      </c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7">
        <f t="shared" si="47"/>
        <v>0</v>
      </c>
      <c r="R256" s="157"/>
    </row>
    <row r="257" spans="2:18" x14ac:dyDescent="0.25">
      <c r="B257" s="2" t="s">
        <v>135</v>
      </c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7">
        <f t="shared" si="47"/>
        <v>0</v>
      </c>
      <c r="R257" s="157"/>
    </row>
    <row r="258" spans="2:18" x14ac:dyDescent="0.25">
      <c r="B258" s="2" t="s">
        <v>136</v>
      </c>
      <c r="C258" s="6"/>
      <c r="F258" s="67"/>
      <c r="G258" s="67"/>
      <c r="H258" s="67"/>
      <c r="I258" s="67"/>
      <c r="J258" s="67"/>
      <c r="K258" s="66"/>
      <c r="L258" s="66"/>
      <c r="M258" s="66"/>
      <c r="N258" s="66"/>
      <c r="O258" s="66"/>
      <c r="P258" s="67">
        <f t="shared" si="47"/>
        <v>0</v>
      </c>
      <c r="R258" s="157"/>
    </row>
    <row r="259" spans="2:18" x14ac:dyDescent="0.25">
      <c r="B259" s="2" t="s">
        <v>131</v>
      </c>
      <c r="C259" s="6"/>
      <c r="F259" s="67"/>
      <c r="G259" s="67"/>
      <c r="H259" s="67"/>
      <c r="I259" s="67"/>
      <c r="J259" s="67"/>
      <c r="K259" s="66"/>
      <c r="L259" s="66"/>
      <c r="M259" s="66"/>
      <c r="N259" s="66"/>
      <c r="O259" s="66"/>
      <c r="P259" s="67">
        <f t="shared" si="47"/>
        <v>0</v>
      </c>
      <c r="R259" s="157"/>
    </row>
    <row r="260" spans="2:18" x14ac:dyDescent="0.25">
      <c r="B260" s="2" t="s">
        <v>132</v>
      </c>
      <c r="C260" s="6"/>
      <c r="F260" s="67"/>
      <c r="G260" s="67"/>
      <c r="H260" s="67"/>
      <c r="I260" s="67"/>
      <c r="J260" s="67"/>
      <c r="K260" s="66"/>
      <c r="L260" s="66"/>
      <c r="M260" s="66"/>
      <c r="N260" s="66"/>
      <c r="O260" s="66"/>
      <c r="P260" s="67">
        <f t="shared" si="47"/>
        <v>0</v>
      </c>
      <c r="R260" s="157"/>
    </row>
    <row r="261" spans="2:18" x14ac:dyDescent="0.25">
      <c r="B261" s="2" t="s">
        <v>138</v>
      </c>
      <c r="C261" s="6"/>
      <c r="F261" s="67"/>
      <c r="G261" s="67"/>
      <c r="H261" s="67"/>
      <c r="I261" s="67"/>
      <c r="J261" s="67"/>
      <c r="K261" s="66"/>
      <c r="L261" s="66"/>
      <c r="M261" s="66"/>
      <c r="N261" s="66"/>
      <c r="O261" s="66"/>
      <c r="P261" s="67">
        <f t="shared" si="47"/>
        <v>0</v>
      </c>
      <c r="R261" s="157"/>
    </row>
    <row r="262" spans="2:18" x14ac:dyDescent="0.25">
      <c r="B262" s="2" t="s">
        <v>95</v>
      </c>
      <c r="C262" s="6"/>
      <c r="F262" s="67"/>
      <c r="G262" s="67"/>
      <c r="H262" s="67"/>
      <c r="I262" s="67"/>
      <c r="J262" s="67"/>
      <c r="K262" s="66"/>
      <c r="L262" s="66"/>
      <c r="M262" s="66"/>
      <c r="N262" s="66"/>
      <c r="O262" s="66"/>
      <c r="P262" s="67">
        <f t="shared" si="47"/>
        <v>0</v>
      </c>
      <c r="R262" s="157"/>
    </row>
    <row r="263" spans="2:18" x14ac:dyDescent="0.25">
      <c r="B263" s="2" t="s">
        <v>95</v>
      </c>
      <c r="C263" s="6"/>
      <c r="F263" s="67"/>
      <c r="G263" s="67"/>
      <c r="H263" s="67"/>
      <c r="I263" s="67"/>
      <c r="J263" s="67"/>
      <c r="K263" s="66"/>
      <c r="L263" s="66"/>
      <c r="M263" s="66"/>
      <c r="N263" s="66"/>
      <c r="O263" s="66"/>
      <c r="P263" s="67">
        <f t="shared" si="47"/>
        <v>0</v>
      </c>
      <c r="R263" s="157"/>
    </row>
    <row r="264" spans="2:18" x14ac:dyDescent="0.25">
      <c r="B264" s="2" t="s">
        <v>95</v>
      </c>
      <c r="C264" s="6"/>
      <c r="F264" s="67"/>
      <c r="G264" s="67"/>
      <c r="H264" s="67"/>
      <c r="I264" s="67"/>
      <c r="J264" s="67"/>
      <c r="K264" s="66"/>
      <c r="L264" s="66"/>
      <c r="M264" s="66"/>
      <c r="N264" s="66"/>
      <c r="O264" s="66"/>
      <c r="P264" s="67">
        <f t="shared" si="47"/>
        <v>0</v>
      </c>
      <c r="R264" s="157"/>
    </row>
    <row r="265" spans="2:18" x14ac:dyDescent="0.25">
      <c r="B265" s="2" t="s">
        <v>95</v>
      </c>
      <c r="C265" s="6"/>
      <c r="F265" s="67"/>
      <c r="G265" s="67"/>
      <c r="H265" s="67"/>
      <c r="I265" s="67"/>
      <c r="J265" s="67"/>
      <c r="K265" s="66"/>
      <c r="L265" s="66"/>
      <c r="M265" s="66"/>
      <c r="N265" s="66"/>
      <c r="O265" s="66"/>
      <c r="P265" s="67">
        <f t="shared" si="47"/>
        <v>0</v>
      </c>
      <c r="R265" s="158"/>
    </row>
    <row r="266" spans="2:18" x14ac:dyDescent="0.25">
      <c r="C266" s="6"/>
      <c r="F266" s="67"/>
      <c r="G266" s="67"/>
      <c r="H266" s="67"/>
      <c r="I266" s="67"/>
      <c r="J266" s="67"/>
      <c r="K266" s="66"/>
      <c r="L266" s="66"/>
      <c r="M266" s="66"/>
      <c r="N266" s="66"/>
      <c r="O266" s="66"/>
      <c r="P266" s="67"/>
      <c r="R266" s="133"/>
    </row>
    <row r="267" spans="2:18" x14ac:dyDescent="0.25">
      <c r="B267" s="57" t="s">
        <v>67</v>
      </c>
      <c r="C267" s="57"/>
      <c r="D267" s="58"/>
      <c r="E267" s="58"/>
      <c r="F267" s="72">
        <f t="shared" ref="F267:P267" si="48">SUM(F253:F265)</f>
        <v>0</v>
      </c>
      <c r="G267" s="72">
        <f t="shared" si="48"/>
        <v>0</v>
      </c>
      <c r="H267" s="72">
        <f t="shared" si="48"/>
        <v>0</v>
      </c>
      <c r="I267" s="72">
        <f t="shared" si="48"/>
        <v>0</v>
      </c>
      <c r="J267" s="72">
        <f t="shared" si="48"/>
        <v>0</v>
      </c>
      <c r="K267" s="72">
        <f t="shared" si="48"/>
        <v>0</v>
      </c>
      <c r="L267" s="72">
        <f t="shared" si="48"/>
        <v>0</v>
      </c>
      <c r="M267" s="72">
        <f t="shared" si="48"/>
        <v>0</v>
      </c>
      <c r="N267" s="72">
        <f t="shared" si="48"/>
        <v>0</v>
      </c>
      <c r="O267" s="72">
        <f t="shared" si="48"/>
        <v>0</v>
      </c>
      <c r="P267" s="72">
        <f t="shared" si="48"/>
        <v>0</v>
      </c>
      <c r="Q267" s="58"/>
      <c r="R267" s="58"/>
    </row>
    <row r="268" spans="2:18" x14ac:dyDescent="0.25"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7"/>
    </row>
    <row r="269" spans="2:18" x14ac:dyDescent="0.25">
      <c r="B269" s="11" t="s">
        <v>80</v>
      </c>
      <c r="C269" s="12"/>
      <c r="D269" s="12"/>
      <c r="E269" s="12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9"/>
      <c r="Q269" s="12"/>
      <c r="R269" s="12"/>
    </row>
    <row r="270" spans="2:18" x14ac:dyDescent="0.25">
      <c r="B270" s="2" t="s">
        <v>129</v>
      </c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7">
        <f t="shared" ref="P270:P282" si="49">SUM(F270:O270)</f>
        <v>0</v>
      </c>
      <c r="R270" s="128"/>
    </row>
    <row r="271" spans="2:18" x14ac:dyDescent="0.25">
      <c r="B271" s="2" t="s">
        <v>130</v>
      </c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7">
        <f t="shared" si="49"/>
        <v>0</v>
      </c>
      <c r="R271" s="129"/>
    </row>
    <row r="272" spans="2:18" x14ac:dyDescent="0.25">
      <c r="B272" s="2" t="s">
        <v>133</v>
      </c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7">
        <f t="shared" si="49"/>
        <v>0</v>
      </c>
      <c r="R272" s="129"/>
    </row>
    <row r="273" spans="2:18" x14ac:dyDescent="0.25">
      <c r="B273" s="2" t="s">
        <v>134</v>
      </c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7">
        <f t="shared" si="49"/>
        <v>0</v>
      </c>
      <c r="R273" s="129"/>
    </row>
    <row r="274" spans="2:18" x14ac:dyDescent="0.25">
      <c r="B274" s="2" t="s">
        <v>135</v>
      </c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7">
        <f t="shared" si="49"/>
        <v>0</v>
      </c>
      <c r="R274" s="129"/>
    </row>
    <row r="275" spans="2:18" x14ac:dyDescent="0.25">
      <c r="B275" s="2" t="s">
        <v>136</v>
      </c>
      <c r="C275" s="6"/>
      <c r="F275" s="67"/>
      <c r="G275" s="67"/>
      <c r="H275" s="67"/>
      <c r="I275" s="67"/>
      <c r="J275" s="67"/>
      <c r="K275" s="66"/>
      <c r="L275" s="66"/>
      <c r="M275" s="66"/>
      <c r="N275" s="66"/>
      <c r="O275" s="66"/>
      <c r="P275" s="67">
        <f t="shared" si="49"/>
        <v>0</v>
      </c>
      <c r="R275" s="129"/>
    </row>
    <row r="276" spans="2:18" x14ac:dyDescent="0.25">
      <c r="B276" s="2" t="s">
        <v>131</v>
      </c>
      <c r="C276" s="6"/>
      <c r="F276" s="67"/>
      <c r="G276" s="67"/>
      <c r="H276" s="67"/>
      <c r="I276" s="67"/>
      <c r="J276" s="67"/>
      <c r="K276" s="66"/>
      <c r="L276" s="66"/>
      <c r="M276" s="66"/>
      <c r="N276" s="66"/>
      <c r="O276" s="66"/>
      <c r="P276" s="67">
        <f t="shared" si="49"/>
        <v>0</v>
      </c>
      <c r="R276" s="129"/>
    </row>
    <row r="277" spans="2:18" x14ac:dyDescent="0.25">
      <c r="B277" s="2" t="s">
        <v>132</v>
      </c>
      <c r="C277" s="6"/>
      <c r="F277" s="67"/>
      <c r="G277" s="67"/>
      <c r="H277" s="67"/>
      <c r="I277" s="67"/>
      <c r="J277" s="67"/>
      <c r="K277" s="66"/>
      <c r="L277" s="66"/>
      <c r="M277" s="66"/>
      <c r="N277" s="66"/>
      <c r="O277" s="66"/>
      <c r="P277" s="67">
        <f t="shared" si="49"/>
        <v>0</v>
      </c>
      <c r="R277" s="129"/>
    </row>
    <row r="278" spans="2:18" x14ac:dyDescent="0.25">
      <c r="B278" s="2" t="s">
        <v>138</v>
      </c>
      <c r="C278" s="6"/>
      <c r="F278" s="67"/>
      <c r="G278" s="67"/>
      <c r="H278" s="67"/>
      <c r="I278" s="67"/>
      <c r="J278" s="67"/>
      <c r="K278" s="66"/>
      <c r="L278" s="66"/>
      <c r="M278" s="66"/>
      <c r="N278" s="66"/>
      <c r="O278" s="66"/>
      <c r="P278" s="67">
        <f t="shared" si="49"/>
        <v>0</v>
      </c>
      <c r="R278" s="129"/>
    </row>
    <row r="279" spans="2:18" x14ac:dyDescent="0.25">
      <c r="B279" s="2" t="s">
        <v>95</v>
      </c>
      <c r="C279" s="6"/>
      <c r="F279" s="67"/>
      <c r="G279" s="67"/>
      <c r="H279" s="67"/>
      <c r="I279" s="67"/>
      <c r="J279" s="67"/>
      <c r="K279" s="66"/>
      <c r="L279" s="66"/>
      <c r="M279" s="66"/>
      <c r="N279" s="66"/>
      <c r="O279" s="66"/>
      <c r="P279" s="67">
        <f t="shared" si="49"/>
        <v>0</v>
      </c>
      <c r="R279" s="129"/>
    </row>
    <row r="280" spans="2:18" x14ac:dyDescent="0.25">
      <c r="B280" s="2" t="s">
        <v>95</v>
      </c>
      <c r="C280" s="6"/>
      <c r="F280" s="67"/>
      <c r="G280" s="67"/>
      <c r="H280" s="67"/>
      <c r="I280" s="67"/>
      <c r="J280" s="67"/>
      <c r="K280" s="66"/>
      <c r="L280" s="66"/>
      <c r="M280" s="66"/>
      <c r="N280" s="66"/>
      <c r="O280" s="66"/>
      <c r="P280" s="67">
        <f t="shared" si="49"/>
        <v>0</v>
      </c>
      <c r="R280" s="129"/>
    </row>
    <row r="281" spans="2:18" x14ac:dyDescent="0.25">
      <c r="B281" s="2" t="s">
        <v>95</v>
      </c>
      <c r="C281" s="6"/>
      <c r="F281" s="67"/>
      <c r="G281" s="67"/>
      <c r="H281" s="67"/>
      <c r="I281" s="67"/>
      <c r="J281" s="67"/>
      <c r="K281" s="66"/>
      <c r="L281" s="66"/>
      <c r="M281" s="66"/>
      <c r="N281" s="66"/>
      <c r="O281" s="66"/>
      <c r="P281" s="67">
        <f t="shared" si="49"/>
        <v>0</v>
      </c>
      <c r="R281" s="129"/>
    </row>
    <row r="282" spans="2:18" x14ac:dyDescent="0.25">
      <c r="B282" s="2" t="s">
        <v>95</v>
      </c>
      <c r="C282" s="6"/>
      <c r="F282" s="67"/>
      <c r="G282" s="67"/>
      <c r="H282" s="67"/>
      <c r="I282" s="67"/>
      <c r="J282" s="67"/>
      <c r="K282" s="66"/>
      <c r="L282" s="66"/>
      <c r="M282" s="66"/>
      <c r="N282" s="66"/>
      <c r="O282" s="66"/>
      <c r="P282" s="67">
        <f t="shared" si="49"/>
        <v>0</v>
      </c>
      <c r="R282" s="130"/>
    </row>
    <row r="283" spans="2:18" x14ac:dyDescent="0.25">
      <c r="C283" s="6"/>
      <c r="F283" s="67"/>
      <c r="G283" s="67"/>
      <c r="H283" s="67"/>
      <c r="I283" s="67"/>
      <c r="J283" s="67"/>
      <c r="K283" s="66"/>
      <c r="L283" s="66"/>
      <c r="M283" s="66"/>
      <c r="N283" s="66"/>
      <c r="O283" s="66"/>
      <c r="P283" s="67"/>
      <c r="R283" s="134"/>
    </row>
    <row r="284" spans="2:18" x14ac:dyDescent="0.25">
      <c r="B284" s="57" t="s">
        <v>67</v>
      </c>
      <c r="C284" s="57"/>
      <c r="D284" s="58"/>
      <c r="E284" s="58"/>
      <c r="F284" s="72">
        <f>SUM(F270:F282)</f>
        <v>0</v>
      </c>
      <c r="G284" s="72">
        <f t="shared" ref="G284:P284" si="50">SUM(G270:G282)</f>
        <v>0</v>
      </c>
      <c r="H284" s="72">
        <f t="shared" si="50"/>
        <v>0</v>
      </c>
      <c r="I284" s="72">
        <f t="shared" si="50"/>
        <v>0</v>
      </c>
      <c r="J284" s="72">
        <f t="shared" si="50"/>
        <v>0</v>
      </c>
      <c r="K284" s="72">
        <f t="shared" si="50"/>
        <v>0</v>
      </c>
      <c r="L284" s="72">
        <f t="shared" si="50"/>
        <v>0</v>
      </c>
      <c r="M284" s="72">
        <f t="shared" si="50"/>
        <v>0</v>
      </c>
      <c r="N284" s="72">
        <f t="shared" si="50"/>
        <v>0</v>
      </c>
      <c r="O284" s="72">
        <f t="shared" si="50"/>
        <v>0</v>
      </c>
      <c r="P284" s="72">
        <f t="shared" si="50"/>
        <v>0</v>
      </c>
      <c r="Q284" s="58"/>
      <c r="R284" s="58"/>
    </row>
    <row r="285" spans="2:18" x14ac:dyDescent="0.25"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7"/>
    </row>
    <row r="286" spans="2:18" x14ac:dyDescent="0.25">
      <c r="B286" s="11" t="s">
        <v>81</v>
      </c>
      <c r="C286" s="12"/>
      <c r="D286" s="12"/>
      <c r="E286" s="12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9"/>
      <c r="Q286" s="12"/>
      <c r="R286" s="12"/>
    </row>
    <row r="287" spans="2:18" x14ac:dyDescent="0.25">
      <c r="B287" s="2" t="s">
        <v>129</v>
      </c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7">
        <f t="shared" ref="P287:P299" si="51">SUM(F287:O287)</f>
        <v>0</v>
      </c>
      <c r="R287" s="128"/>
    </row>
    <row r="288" spans="2:18" x14ac:dyDescent="0.25">
      <c r="B288" s="2" t="s">
        <v>130</v>
      </c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7">
        <f t="shared" si="51"/>
        <v>0</v>
      </c>
      <c r="R288" s="129"/>
    </row>
    <row r="289" spans="2:18" x14ac:dyDescent="0.25">
      <c r="B289" s="2" t="s">
        <v>133</v>
      </c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7">
        <f t="shared" si="51"/>
        <v>0</v>
      </c>
      <c r="R289" s="129"/>
    </row>
    <row r="290" spans="2:18" x14ac:dyDescent="0.25">
      <c r="B290" s="2" t="s">
        <v>134</v>
      </c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7">
        <f t="shared" si="51"/>
        <v>0</v>
      </c>
      <c r="R290" s="129"/>
    </row>
    <row r="291" spans="2:18" x14ac:dyDescent="0.25">
      <c r="B291" s="2" t="s">
        <v>135</v>
      </c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7">
        <f t="shared" si="51"/>
        <v>0</v>
      </c>
      <c r="R291" s="129"/>
    </row>
    <row r="292" spans="2:18" x14ac:dyDescent="0.25">
      <c r="B292" s="2" t="s">
        <v>136</v>
      </c>
      <c r="C292" s="6"/>
      <c r="F292" s="67"/>
      <c r="G292" s="67"/>
      <c r="H292" s="67"/>
      <c r="I292" s="67"/>
      <c r="J292" s="67"/>
      <c r="K292" s="66"/>
      <c r="L292" s="66"/>
      <c r="M292" s="66"/>
      <c r="N292" s="66"/>
      <c r="O292" s="66"/>
      <c r="P292" s="67">
        <f t="shared" si="51"/>
        <v>0</v>
      </c>
      <c r="R292" s="129"/>
    </row>
    <row r="293" spans="2:18" x14ac:dyDescent="0.25">
      <c r="B293" s="2" t="s">
        <v>131</v>
      </c>
      <c r="C293" s="6"/>
      <c r="F293" s="67"/>
      <c r="G293" s="67"/>
      <c r="H293" s="67"/>
      <c r="I293" s="67"/>
      <c r="J293" s="67"/>
      <c r="K293" s="66"/>
      <c r="L293" s="66"/>
      <c r="M293" s="66"/>
      <c r="N293" s="66"/>
      <c r="O293" s="66"/>
      <c r="P293" s="67">
        <f t="shared" si="51"/>
        <v>0</v>
      </c>
      <c r="R293" s="129"/>
    </row>
    <row r="294" spans="2:18" x14ac:dyDescent="0.25">
      <c r="B294" s="2" t="s">
        <v>132</v>
      </c>
      <c r="C294" s="6"/>
      <c r="F294" s="67"/>
      <c r="G294" s="67"/>
      <c r="H294" s="67"/>
      <c r="I294" s="67"/>
      <c r="J294" s="67"/>
      <c r="K294" s="66"/>
      <c r="L294" s="66"/>
      <c r="M294" s="66"/>
      <c r="N294" s="66"/>
      <c r="O294" s="66"/>
      <c r="P294" s="67">
        <f t="shared" si="51"/>
        <v>0</v>
      </c>
      <c r="R294" s="129"/>
    </row>
    <row r="295" spans="2:18" x14ac:dyDescent="0.25">
      <c r="B295" s="2" t="s">
        <v>138</v>
      </c>
      <c r="C295" s="6"/>
      <c r="F295" s="67"/>
      <c r="G295" s="67"/>
      <c r="H295" s="67"/>
      <c r="I295" s="67"/>
      <c r="J295" s="67"/>
      <c r="K295" s="66"/>
      <c r="L295" s="66"/>
      <c r="M295" s="66"/>
      <c r="N295" s="66"/>
      <c r="O295" s="66"/>
      <c r="P295" s="67">
        <f t="shared" si="51"/>
        <v>0</v>
      </c>
      <c r="R295" s="129"/>
    </row>
    <row r="296" spans="2:18" x14ac:dyDescent="0.25">
      <c r="B296" s="2" t="s">
        <v>95</v>
      </c>
      <c r="C296" s="6"/>
      <c r="F296" s="67"/>
      <c r="G296" s="67"/>
      <c r="H296" s="67"/>
      <c r="I296" s="67"/>
      <c r="J296" s="67"/>
      <c r="K296" s="66"/>
      <c r="L296" s="66"/>
      <c r="M296" s="66"/>
      <c r="N296" s="66"/>
      <c r="O296" s="66"/>
      <c r="P296" s="67">
        <f t="shared" si="51"/>
        <v>0</v>
      </c>
      <c r="R296" s="129"/>
    </row>
    <row r="297" spans="2:18" x14ac:dyDescent="0.25">
      <c r="B297" s="2" t="s">
        <v>95</v>
      </c>
      <c r="C297" s="6"/>
      <c r="F297" s="67"/>
      <c r="G297" s="67"/>
      <c r="H297" s="67"/>
      <c r="I297" s="67"/>
      <c r="J297" s="67"/>
      <c r="K297" s="66"/>
      <c r="L297" s="66"/>
      <c r="M297" s="66"/>
      <c r="N297" s="66"/>
      <c r="O297" s="66"/>
      <c r="P297" s="67">
        <f t="shared" si="51"/>
        <v>0</v>
      </c>
      <c r="R297" s="129"/>
    </row>
    <row r="298" spans="2:18" x14ac:dyDescent="0.25">
      <c r="B298" s="2" t="s">
        <v>95</v>
      </c>
      <c r="C298" s="6"/>
      <c r="F298" s="67"/>
      <c r="G298" s="67"/>
      <c r="H298" s="67"/>
      <c r="I298" s="67"/>
      <c r="J298" s="67"/>
      <c r="K298" s="66"/>
      <c r="L298" s="66"/>
      <c r="M298" s="66"/>
      <c r="N298" s="66"/>
      <c r="O298" s="66"/>
      <c r="P298" s="67">
        <f t="shared" si="51"/>
        <v>0</v>
      </c>
      <c r="R298" s="129"/>
    </row>
    <row r="299" spans="2:18" x14ac:dyDescent="0.25">
      <c r="B299" s="2" t="s">
        <v>95</v>
      </c>
      <c r="C299" s="6"/>
      <c r="F299" s="67"/>
      <c r="G299" s="67"/>
      <c r="H299" s="67"/>
      <c r="I299" s="67"/>
      <c r="J299" s="67"/>
      <c r="K299" s="66"/>
      <c r="L299" s="66"/>
      <c r="M299" s="66"/>
      <c r="N299" s="66"/>
      <c r="O299" s="66"/>
      <c r="P299" s="67">
        <f t="shared" si="51"/>
        <v>0</v>
      </c>
      <c r="R299" s="130"/>
    </row>
    <row r="300" spans="2:18" x14ac:dyDescent="0.25">
      <c r="C300" s="6"/>
      <c r="F300" s="67"/>
      <c r="G300" s="67"/>
      <c r="H300" s="67"/>
      <c r="I300" s="67"/>
      <c r="J300" s="67"/>
      <c r="K300" s="66"/>
      <c r="L300" s="66"/>
      <c r="M300" s="66"/>
      <c r="N300" s="66"/>
      <c r="O300" s="66"/>
      <c r="P300" s="67"/>
      <c r="R300" s="134"/>
    </row>
    <row r="301" spans="2:18" x14ac:dyDescent="0.25">
      <c r="B301" s="57" t="s">
        <v>67</v>
      </c>
      <c r="C301" s="57"/>
      <c r="D301" s="58"/>
      <c r="E301" s="58"/>
      <c r="F301" s="72">
        <f>SUM(F287:F299)</f>
        <v>0</v>
      </c>
      <c r="G301" s="72">
        <f t="shared" ref="G301:P301" si="52">SUM(G287:G299)</f>
        <v>0</v>
      </c>
      <c r="H301" s="72">
        <f t="shared" si="52"/>
        <v>0</v>
      </c>
      <c r="I301" s="72">
        <f t="shared" si="52"/>
        <v>0</v>
      </c>
      <c r="J301" s="72">
        <f t="shared" si="52"/>
        <v>0</v>
      </c>
      <c r="K301" s="72">
        <f t="shared" si="52"/>
        <v>0</v>
      </c>
      <c r="L301" s="72">
        <f t="shared" si="52"/>
        <v>0</v>
      </c>
      <c r="M301" s="72">
        <f t="shared" si="52"/>
        <v>0</v>
      </c>
      <c r="N301" s="72">
        <f t="shared" si="52"/>
        <v>0</v>
      </c>
      <c r="O301" s="72">
        <f t="shared" si="52"/>
        <v>0</v>
      </c>
      <c r="P301" s="72">
        <f t="shared" si="52"/>
        <v>0</v>
      </c>
      <c r="Q301" s="58"/>
      <c r="R301" s="58"/>
    </row>
    <row r="302" spans="2:18" x14ac:dyDescent="0.25"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7"/>
    </row>
    <row r="303" spans="2:18" x14ac:dyDescent="0.25">
      <c r="B303" s="11" t="s">
        <v>82</v>
      </c>
      <c r="C303" s="12"/>
      <c r="D303" s="12"/>
      <c r="E303" s="12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9"/>
      <c r="Q303" s="12"/>
      <c r="R303" s="12"/>
    </row>
    <row r="304" spans="2:18" x14ac:dyDescent="0.25">
      <c r="B304" s="2" t="s">
        <v>129</v>
      </c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7">
        <f t="shared" ref="P304:P316" si="53">SUM(F304:O304)</f>
        <v>0</v>
      </c>
      <c r="R304" s="128"/>
    </row>
    <row r="305" spans="2:18" x14ac:dyDescent="0.25">
      <c r="B305" s="2" t="s">
        <v>130</v>
      </c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7">
        <f t="shared" si="53"/>
        <v>0</v>
      </c>
      <c r="R305" s="129"/>
    </row>
    <row r="306" spans="2:18" x14ac:dyDescent="0.25">
      <c r="B306" s="2" t="s">
        <v>133</v>
      </c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7">
        <f t="shared" si="53"/>
        <v>0</v>
      </c>
      <c r="R306" s="129"/>
    </row>
    <row r="307" spans="2:18" x14ac:dyDescent="0.25">
      <c r="B307" s="2" t="s">
        <v>134</v>
      </c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7">
        <f t="shared" si="53"/>
        <v>0</v>
      </c>
      <c r="R307" s="129"/>
    </row>
    <row r="308" spans="2:18" x14ac:dyDescent="0.25">
      <c r="B308" s="2" t="s">
        <v>135</v>
      </c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7">
        <f t="shared" si="53"/>
        <v>0</v>
      </c>
      <c r="R308" s="129"/>
    </row>
    <row r="309" spans="2:18" x14ac:dyDescent="0.25">
      <c r="B309" s="2" t="s">
        <v>136</v>
      </c>
      <c r="C309" s="6"/>
      <c r="F309" s="67"/>
      <c r="G309" s="67"/>
      <c r="H309" s="67"/>
      <c r="I309" s="67"/>
      <c r="J309" s="67"/>
      <c r="K309" s="66"/>
      <c r="L309" s="66"/>
      <c r="M309" s="66"/>
      <c r="N309" s="66"/>
      <c r="O309" s="66"/>
      <c r="P309" s="67">
        <f t="shared" si="53"/>
        <v>0</v>
      </c>
      <c r="R309" s="129"/>
    </row>
    <row r="310" spans="2:18" x14ac:dyDescent="0.25">
      <c r="B310" s="2" t="s">
        <v>131</v>
      </c>
      <c r="C310" s="6"/>
      <c r="F310" s="67"/>
      <c r="G310" s="67"/>
      <c r="H310" s="67"/>
      <c r="I310" s="67"/>
      <c r="J310" s="67"/>
      <c r="K310" s="66"/>
      <c r="L310" s="66"/>
      <c r="M310" s="66"/>
      <c r="N310" s="66"/>
      <c r="O310" s="66"/>
      <c r="P310" s="67">
        <f t="shared" si="53"/>
        <v>0</v>
      </c>
      <c r="R310" s="129"/>
    </row>
    <row r="311" spans="2:18" x14ac:dyDescent="0.25">
      <c r="B311" s="2" t="s">
        <v>132</v>
      </c>
      <c r="C311" s="6"/>
      <c r="F311" s="67"/>
      <c r="G311" s="67"/>
      <c r="H311" s="67"/>
      <c r="I311" s="67"/>
      <c r="J311" s="67"/>
      <c r="K311" s="66"/>
      <c r="L311" s="66"/>
      <c r="M311" s="66"/>
      <c r="N311" s="66"/>
      <c r="O311" s="66"/>
      <c r="P311" s="67">
        <f t="shared" si="53"/>
        <v>0</v>
      </c>
      <c r="R311" s="129"/>
    </row>
    <row r="312" spans="2:18" x14ac:dyDescent="0.25">
      <c r="B312" s="2" t="s">
        <v>138</v>
      </c>
      <c r="C312" s="6"/>
      <c r="F312" s="67"/>
      <c r="G312" s="67"/>
      <c r="H312" s="67"/>
      <c r="I312" s="67"/>
      <c r="J312" s="67"/>
      <c r="K312" s="66"/>
      <c r="L312" s="66"/>
      <c r="M312" s="66"/>
      <c r="N312" s="66"/>
      <c r="O312" s="66"/>
      <c r="P312" s="67">
        <f t="shared" si="53"/>
        <v>0</v>
      </c>
      <c r="R312" s="129"/>
    </row>
    <row r="313" spans="2:18" x14ac:dyDescent="0.25">
      <c r="B313" s="2" t="s">
        <v>95</v>
      </c>
      <c r="C313" s="6"/>
      <c r="F313" s="67"/>
      <c r="G313" s="67"/>
      <c r="H313" s="67"/>
      <c r="I313" s="67"/>
      <c r="J313" s="67"/>
      <c r="K313" s="66"/>
      <c r="L313" s="66"/>
      <c r="M313" s="66"/>
      <c r="N313" s="66"/>
      <c r="O313" s="66"/>
      <c r="P313" s="67">
        <f t="shared" si="53"/>
        <v>0</v>
      </c>
      <c r="R313" s="129"/>
    </row>
    <row r="314" spans="2:18" x14ac:dyDescent="0.25">
      <c r="B314" s="2" t="s">
        <v>95</v>
      </c>
      <c r="C314" s="6"/>
      <c r="F314" s="67"/>
      <c r="G314" s="67"/>
      <c r="H314" s="67"/>
      <c r="I314" s="67"/>
      <c r="J314" s="67"/>
      <c r="K314" s="66"/>
      <c r="L314" s="66"/>
      <c r="M314" s="66"/>
      <c r="N314" s="66"/>
      <c r="O314" s="66"/>
      <c r="P314" s="67">
        <f t="shared" si="53"/>
        <v>0</v>
      </c>
      <c r="R314" s="129"/>
    </row>
    <row r="315" spans="2:18" x14ac:dyDescent="0.25">
      <c r="B315" s="2" t="s">
        <v>95</v>
      </c>
      <c r="C315" s="6"/>
      <c r="F315" s="67"/>
      <c r="G315" s="67"/>
      <c r="H315" s="67"/>
      <c r="I315" s="67"/>
      <c r="J315" s="67"/>
      <c r="K315" s="66"/>
      <c r="L315" s="66"/>
      <c r="M315" s="66"/>
      <c r="N315" s="66"/>
      <c r="O315" s="66"/>
      <c r="P315" s="67">
        <f t="shared" si="53"/>
        <v>0</v>
      </c>
      <c r="R315" s="129"/>
    </row>
    <row r="316" spans="2:18" x14ac:dyDescent="0.25">
      <c r="B316" s="2" t="s">
        <v>95</v>
      </c>
      <c r="C316" s="6"/>
      <c r="F316" s="67"/>
      <c r="G316" s="67"/>
      <c r="H316" s="67"/>
      <c r="I316" s="67"/>
      <c r="J316" s="67"/>
      <c r="K316" s="66"/>
      <c r="L316" s="66"/>
      <c r="M316" s="66"/>
      <c r="N316" s="66"/>
      <c r="O316" s="66"/>
      <c r="P316" s="67">
        <f t="shared" si="53"/>
        <v>0</v>
      </c>
      <c r="R316" s="130"/>
    </row>
    <row r="317" spans="2:18" x14ac:dyDescent="0.25">
      <c r="C317" s="6"/>
      <c r="F317" s="67"/>
      <c r="G317" s="67"/>
      <c r="H317" s="67"/>
      <c r="I317" s="67"/>
      <c r="J317" s="67"/>
      <c r="K317" s="66"/>
      <c r="L317" s="66"/>
      <c r="M317" s="66"/>
      <c r="N317" s="66"/>
      <c r="O317" s="66"/>
      <c r="P317" s="67"/>
      <c r="R317" s="134"/>
    </row>
    <row r="318" spans="2:18" x14ac:dyDescent="0.25">
      <c r="B318" s="57" t="s">
        <v>67</v>
      </c>
      <c r="C318" s="57"/>
      <c r="D318" s="58"/>
      <c r="E318" s="58"/>
      <c r="F318" s="72">
        <f>SUM(F304:F316)</f>
        <v>0</v>
      </c>
      <c r="G318" s="72">
        <f t="shared" ref="G318:P318" si="54">SUM(G304:G316)</f>
        <v>0</v>
      </c>
      <c r="H318" s="72">
        <f t="shared" si="54"/>
        <v>0</v>
      </c>
      <c r="I318" s="72">
        <f t="shared" si="54"/>
        <v>0</v>
      </c>
      <c r="J318" s="72">
        <f t="shared" si="54"/>
        <v>0</v>
      </c>
      <c r="K318" s="72">
        <f t="shared" si="54"/>
        <v>0</v>
      </c>
      <c r="L318" s="72">
        <f t="shared" si="54"/>
        <v>0</v>
      </c>
      <c r="M318" s="72">
        <f t="shared" si="54"/>
        <v>0</v>
      </c>
      <c r="N318" s="72">
        <f t="shared" si="54"/>
        <v>0</v>
      </c>
      <c r="O318" s="72">
        <f t="shared" si="54"/>
        <v>0</v>
      </c>
      <c r="P318" s="72">
        <f t="shared" si="54"/>
        <v>0</v>
      </c>
      <c r="Q318" s="58"/>
      <c r="R318" s="58"/>
    </row>
    <row r="319" spans="2:18" x14ac:dyDescent="0.25"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7"/>
    </row>
    <row r="320" spans="2:18" x14ac:dyDescent="0.25">
      <c r="B320" s="64" t="s">
        <v>93</v>
      </c>
      <c r="C320" s="64"/>
      <c r="D320" s="65"/>
      <c r="E320" s="65"/>
      <c r="F320" s="70">
        <f t="shared" ref="F320:P320" si="55">SUM(F234,F250,F267,F284,F301,F318)</f>
        <v>0</v>
      </c>
      <c r="G320" s="70">
        <f t="shared" si="55"/>
        <v>0</v>
      </c>
      <c r="H320" s="70">
        <f t="shared" si="55"/>
        <v>0</v>
      </c>
      <c r="I320" s="70">
        <f t="shared" si="55"/>
        <v>0</v>
      </c>
      <c r="J320" s="70">
        <f t="shared" si="55"/>
        <v>0</v>
      </c>
      <c r="K320" s="70">
        <f t="shared" si="55"/>
        <v>0</v>
      </c>
      <c r="L320" s="70">
        <f t="shared" si="55"/>
        <v>0</v>
      </c>
      <c r="M320" s="70">
        <f t="shared" si="55"/>
        <v>0</v>
      </c>
      <c r="N320" s="70">
        <f t="shared" si="55"/>
        <v>0</v>
      </c>
      <c r="O320" s="70">
        <f t="shared" si="55"/>
        <v>0</v>
      </c>
      <c r="P320" s="70">
        <f t="shared" si="55"/>
        <v>0</v>
      </c>
      <c r="Q320" s="65"/>
      <c r="R320" s="65"/>
    </row>
    <row r="321" spans="2:18" x14ac:dyDescent="0.25">
      <c r="B321" s="64" t="s">
        <v>94</v>
      </c>
      <c r="C321" s="65"/>
      <c r="D321" s="65"/>
      <c r="E321" s="65"/>
      <c r="F321" s="70">
        <f>F320</f>
        <v>0</v>
      </c>
      <c r="G321" s="70">
        <f>F321+G320</f>
        <v>0</v>
      </c>
      <c r="H321" s="70">
        <f t="shared" ref="H321" si="56">G321+H320</f>
        <v>0</v>
      </c>
      <c r="I321" s="70">
        <f t="shared" ref="I321" si="57">H321+I320</f>
        <v>0</v>
      </c>
      <c r="J321" s="70">
        <f t="shared" ref="J321" si="58">I321+J320</f>
        <v>0</v>
      </c>
      <c r="K321" s="70">
        <f t="shared" ref="K321" si="59">J321+K320</f>
        <v>0</v>
      </c>
      <c r="L321" s="70">
        <f t="shared" ref="L321" si="60">K321+L320</f>
        <v>0</v>
      </c>
      <c r="M321" s="70">
        <f t="shared" ref="M321" si="61">L321+M320</f>
        <v>0</v>
      </c>
      <c r="N321" s="70">
        <f t="shared" ref="N321" si="62">M321+N320</f>
        <v>0</v>
      </c>
      <c r="O321" s="70">
        <f t="shared" ref="O321" si="63">N321+O320</f>
        <v>0</v>
      </c>
      <c r="P321" s="70"/>
      <c r="Q321" s="65"/>
      <c r="R321" s="65"/>
    </row>
    <row r="324" spans="2:18" x14ac:dyDescent="0.25">
      <c r="B324" s="139" t="s">
        <v>93</v>
      </c>
      <c r="C324" s="139"/>
      <c r="D324" s="140"/>
      <c r="E324" s="140"/>
      <c r="F324" s="141">
        <f>SUM(F108+F214+F320)</f>
        <v>0</v>
      </c>
      <c r="G324" s="141">
        <f t="shared" ref="G324:O324" si="64">SUM(G108+G214+G320)</f>
        <v>0</v>
      </c>
      <c r="H324" s="141">
        <f t="shared" si="64"/>
        <v>0</v>
      </c>
      <c r="I324" s="141">
        <f t="shared" si="64"/>
        <v>0</v>
      </c>
      <c r="J324" s="141">
        <f t="shared" si="64"/>
        <v>0</v>
      </c>
      <c r="K324" s="141">
        <f t="shared" si="64"/>
        <v>0</v>
      </c>
      <c r="L324" s="141">
        <f t="shared" si="64"/>
        <v>0</v>
      </c>
      <c r="M324" s="141">
        <f t="shared" si="64"/>
        <v>0</v>
      </c>
      <c r="N324" s="141">
        <f t="shared" si="64"/>
        <v>0</v>
      </c>
      <c r="O324" s="141">
        <f t="shared" si="64"/>
        <v>0</v>
      </c>
      <c r="P324" s="141">
        <f>SUM(F324:O324)</f>
        <v>0</v>
      </c>
      <c r="Q324" s="140"/>
      <c r="R324" s="140"/>
    </row>
    <row r="325" spans="2:18" x14ac:dyDescent="0.25">
      <c r="B325" s="139" t="s">
        <v>94</v>
      </c>
      <c r="C325" s="140"/>
      <c r="D325" s="140"/>
      <c r="E325" s="140"/>
      <c r="F325" s="141">
        <f>F324</f>
        <v>0</v>
      </c>
      <c r="G325" s="141">
        <f>F325+G324</f>
        <v>0</v>
      </c>
      <c r="H325" s="141">
        <f t="shared" ref="H325" si="65">G325+H324</f>
        <v>0</v>
      </c>
      <c r="I325" s="141">
        <f t="shared" ref="I325" si="66">H325+I324</f>
        <v>0</v>
      </c>
      <c r="J325" s="141">
        <f t="shared" ref="J325" si="67">I325+J324</f>
        <v>0</v>
      </c>
      <c r="K325" s="141">
        <f t="shared" ref="K325" si="68">J325+K324</f>
        <v>0</v>
      </c>
      <c r="L325" s="141">
        <f t="shared" ref="L325" si="69">K325+L324</f>
        <v>0</v>
      </c>
      <c r="M325" s="141">
        <f t="shared" ref="M325" si="70">L325+M324</f>
        <v>0</v>
      </c>
      <c r="N325" s="141">
        <f t="shared" ref="N325" si="71">M325+N324</f>
        <v>0</v>
      </c>
      <c r="O325" s="141">
        <f t="shared" ref="O325" si="72">N325+O324</f>
        <v>0</v>
      </c>
      <c r="P325" s="141"/>
      <c r="Q325" s="140"/>
      <c r="R325" s="140"/>
    </row>
  </sheetData>
  <mergeCells count="10">
    <mergeCell ref="R131:R143"/>
    <mergeCell ref="R147:R159"/>
    <mergeCell ref="R221:R233"/>
    <mergeCell ref="R237:R249"/>
    <mergeCell ref="R253:R265"/>
    <mergeCell ref="F5:H5"/>
    <mergeCell ref="R9:R21"/>
    <mergeCell ref="R25:R37"/>
    <mergeCell ref="R41:R53"/>
    <mergeCell ref="R115:R127"/>
  </mergeCells>
  <pageMargins left="0.25" right="0.25" top="0.75" bottom="0.75" header="0.3" footer="0.3"/>
  <pageSetup paperSize="9" scale="43" fitToHeight="0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2:N84"/>
  <sheetViews>
    <sheetView showGridLines="0" zoomScale="80" zoomScaleNormal="80" workbookViewId="0">
      <pane ySplit="5" topLeftCell="A6" activePane="bottomLeft" state="frozen"/>
      <selection pane="bottomLeft" activeCell="K14" sqref="K14"/>
    </sheetView>
  </sheetViews>
  <sheetFormatPr defaultColWidth="8.796875" defaultRowHeight="13.2" x14ac:dyDescent="0.25"/>
  <cols>
    <col min="1" max="1" width="3.69921875" style="15" customWidth="1"/>
    <col min="2" max="2" width="30.8984375" style="15" customWidth="1"/>
    <col min="3" max="3" width="3.69921875" style="15" customWidth="1"/>
    <col min="4" max="4" width="49.09765625" style="29" customWidth="1"/>
    <col min="5" max="5" width="3.69921875" style="15" customWidth="1"/>
    <col min="6" max="6" width="46.796875" style="25" customWidth="1"/>
    <col min="7" max="7" width="3.69921875" style="15" customWidth="1"/>
    <col min="8" max="8" width="60.69921875" style="25" customWidth="1"/>
    <col min="9" max="9" width="3.69921875" style="15" customWidth="1"/>
    <col min="10" max="11" width="10.3984375" style="36" customWidth="1"/>
    <col min="12" max="12" width="10.3984375" style="15" customWidth="1"/>
    <col min="13" max="13" width="3.69921875" style="15" customWidth="1"/>
    <col min="14" max="14" width="60.69921875" style="25" customWidth="1"/>
    <col min="15" max="15" width="5.19921875" style="15" customWidth="1"/>
    <col min="16" max="16384" width="8.796875" style="15"/>
  </cols>
  <sheetData>
    <row r="2" spans="2:14" ht="15.6" x14ac:dyDescent="0.25">
      <c r="B2" s="40" t="s">
        <v>9</v>
      </c>
      <c r="C2" s="14"/>
      <c r="D2" s="30"/>
      <c r="E2" s="14"/>
      <c r="G2" s="14"/>
    </row>
    <row r="4" spans="2:14" ht="13.2" customHeight="1" x14ac:dyDescent="0.25">
      <c r="B4" s="16" t="s">
        <v>97</v>
      </c>
      <c r="C4" s="16"/>
      <c r="D4" s="16" t="s">
        <v>98</v>
      </c>
      <c r="E4" s="16"/>
      <c r="F4" s="16" t="s">
        <v>266</v>
      </c>
      <c r="G4" s="16"/>
      <c r="H4" s="16" t="s">
        <v>96</v>
      </c>
      <c r="I4" s="16"/>
      <c r="J4" s="148" t="s">
        <v>99</v>
      </c>
      <c r="K4" s="148"/>
      <c r="L4" s="78"/>
      <c r="M4" s="78"/>
      <c r="N4" s="16" t="s">
        <v>242</v>
      </c>
    </row>
    <row r="5" spans="2:14" s="22" customFormat="1" ht="22.2" customHeight="1" x14ac:dyDescent="0.25">
      <c r="B5" s="17"/>
      <c r="C5" s="17"/>
      <c r="D5" s="17"/>
      <c r="E5" s="17"/>
      <c r="F5" s="17"/>
      <c r="G5" s="17"/>
      <c r="H5" s="17"/>
      <c r="I5" s="17"/>
      <c r="J5" s="50" t="s">
        <v>40</v>
      </c>
      <c r="K5" s="50" t="s">
        <v>84</v>
      </c>
      <c r="L5" s="50" t="s">
        <v>108</v>
      </c>
      <c r="M5" s="50"/>
      <c r="N5" s="17"/>
    </row>
    <row r="6" spans="2:14" x14ac:dyDescent="0.25">
      <c r="B6" s="19" t="s">
        <v>120</v>
      </c>
      <c r="C6" s="19"/>
      <c r="D6" s="32"/>
      <c r="E6" s="19"/>
      <c r="F6" s="26"/>
      <c r="G6" s="19"/>
      <c r="H6" s="26"/>
      <c r="I6" s="20"/>
      <c r="J6" s="37"/>
      <c r="K6" s="37"/>
      <c r="L6" s="20"/>
      <c r="M6" s="20"/>
      <c r="N6" s="26"/>
    </row>
    <row r="7" spans="2:14" x14ac:dyDescent="0.25">
      <c r="B7" s="21"/>
      <c r="C7" s="21"/>
      <c r="D7" s="33"/>
      <c r="E7" s="21"/>
      <c r="F7" s="27"/>
      <c r="G7" s="21"/>
      <c r="H7" s="27"/>
      <c r="I7" s="22"/>
      <c r="J7" s="38"/>
      <c r="K7" s="38"/>
      <c r="L7" s="22"/>
      <c r="M7" s="22"/>
      <c r="N7" s="27"/>
    </row>
    <row r="8" spans="2:14" ht="60" customHeight="1" x14ac:dyDescent="0.25">
      <c r="B8" s="18" t="s">
        <v>223</v>
      </c>
      <c r="D8" s="29" t="s">
        <v>201</v>
      </c>
      <c r="F8" s="61"/>
      <c r="H8" s="61"/>
      <c r="I8" s="22"/>
      <c r="J8" s="76"/>
      <c r="K8" s="76"/>
      <c r="L8" s="75">
        <f>J8*K8</f>
        <v>0</v>
      </c>
      <c r="M8" s="126"/>
      <c r="N8" s="127"/>
    </row>
    <row r="9" spans="2:14" ht="13.2" customHeight="1" x14ac:dyDescent="0.25">
      <c r="B9"/>
      <c r="C9"/>
      <c r="D9"/>
      <c r="E9"/>
      <c r="F9"/>
      <c r="G9"/>
      <c r="H9"/>
      <c r="I9"/>
      <c r="J9"/>
      <c r="K9"/>
      <c r="L9"/>
      <c r="M9"/>
      <c r="N9"/>
    </row>
    <row r="10" spans="2:14" ht="60" customHeight="1" x14ac:dyDescent="0.25">
      <c r="B10" s="18" t="s">
        <v>106</v>
      </c>
      <c r="D10" s="29" t="s">
        <v>102</v>
      </c>
      <c r="F10" s="61"/>
      <c r="H10" s="61"/>
      <c r="J10" s="76"/>
      <c r="K10" s="76"/>
      <c r="L10" s="75">
        <f>J10*K10</f>
        <v>0</v>
      </c>
      <c r="M10" s="126"/>
      <c r="N10" s="127"/>
    </row>
    <row r="11" spans="2:14" x14ac:dyDescent="0.25">
      <c r="B11" s="18"/>
      <c r="L11" s="75"/>
      <c r="M11" s="126"/>
    </row>
    <row r="12" spans="2:14" ht="60" customHeight="1" x14ac:dyDescent="0.25">
      <c r="B12" s="18" t="s">
        <v>37</v>
      </c>
      <c r="D12" s="29" t="s">
        <v>197</v>
      </c>
      <c r="F12" s="61"/>
      <c r="H12" s="61"/>
      <c r="J12" s="76"/>
      <c r="K12" s="76"/>
      <c r="L12" s="75">
        <f t="shared" ref="L12:L59" si="0">J12*K12</f>
        <v>0</v>
      </c>
      <c r="M12" s="126"/>
      <c r="N12" s="127"/>
    </row>
    <row r="13" spans="2:14" x14ac:dyDescent="0.25">
      <c r="B13" s="18"/>
      <c r="F13" s="28"/>
      <c r="H13" s="28"/>
      <c r="L13" s="75"/>
      <c r="M13" s="126"/>
      <c r="N13" s="28"/>
    </row>
    <row r="14" spans="2:14" ht="60" customHeight="1" x14ac:dyDescent="0.25">
      <c r="B14" s="18" t="s">
        <v>36</v>
      </c>
      <c r="D14" s="29" t="s">
        <v>200</v>
      </c>
      <c r="F14" s="61"/>
      <c r="H14" s="61"/>
      <c r="J14" s="76"/>
      <c r="K14" s="76"/>
      <c r="L14" s="75">
        <f>J14*K14</f>
        <v>0</v>
      </c>
      <c r="M14" s="126"/>
      <c r="N14" s="127"/>
    </row>
    <row r="15" spans="2:14" ht="13.2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2:14" ht="60" customHeight="1" x14ac:dyDescent="0.25">
      <c r="B16" s="18" t="s">
        <v>11</v>
      </c>
      <c r="D16" s="29" t="s">
        <v>210</v>
      </c>
      <c r="F16" s="61"/>
      <c r="H16" s="61"/>
      <c r="J16" s="76"/>
      <c r="K16" s="76"/>
      <c r="L16" s="75">
        <f>J16*K16</f>
        <v>0</v>
      </c>
      <c r="M16" s="126"/>
      <c r="N16" s="127"/>
    </row>
    <row r="17" spans="2:14" s="22" customFormat="1" x14ac:dyDescent="0.25">
      <c r="B17" s="21"/>
      <c r="C17" s="21"/>
      <c r="D17" s="33"/>
      <c r="E17" s="21"/>
      <c r="F17" s="27"/>
      <c r="G17" s="21"/>
      <c r="H17" s="27"/>
      <c r="J17" s="38"/>
      <c r="K17" s="38"/>
      <c r="L17" s="75"/>
      <c r="M17" s="126"/>
      <c r="N17" s="27"/>
    </row>
    <row r="18" spans="2:14" ht="60" customHeight="1" x14ac:dyDescent="0.25">
      <c r="B18" s="18" t="s">
        <v>62</v>
      </c>
      <c r="D18" s="29" t="s">
        <v>103</v>
      </c>
      <c r="F18" s="61"/>
      <c r="H18" s="61"/>
      <c r="J18" s="76"/>
      <c r="K18" s="76"/>
      <c r="L18" s="75">
        <f>J18*K18</f>
        <v>0</v>
      </c>
      <c r="M18" s="126"/>
      <c r="N18" s="127"/>
    </row>
    <row r="19" spans="2:14" ht="13.2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60" customHeight="1" x14ac:dyDescent="0.25">
      <c r="B20" s="18" t="s">
        <v>78</v>
      </c>
      <c r="D20" s="29" t="s">
        <v>264</v>
      </c>
      <c r="F20" s="61"/>
      <c r="H20" s="61"/>
      <c r="J20" s="76"/>
      <c r="K20" s="76"/>
      <c r="L20" s="123">
        <f>J20*K20</f>
        <v>0</v>
      </c>
      <c r="M20" s="126"/>
      <c r="N20" s="127"/>
    </row>
    <row r="21" spans="2:14" x14ac:dyDescent="0.25">
      <c r="B21" s="18"/>
      <c r="L21" s="123"/>
      <c r="M21" s="126"/>
    </row>
    <row r="22" spans="2:14" x14ac:dyDescent="0.25">
      <c r="B22" s="18"/>
      <c r="L22" s="123"/>
      <c r="M22" s="126"/>
    </row>
    <row r="23" spans="2:14" x14ac:dyDescent="0.25">
      <c r="B23" s="19" t="s">
        <v>209</v>
      </c>
      <c r="C23" s="20"/>
      <c r="D23" s="34"/>
      <c r="E23" s="20"/>
      <c r="F23" s="26"/>
      <c r="G23" s="20"/>
      <c r="H23" s="26"/>
      <c r="I23" s="20"/>
      <c r="J23" s="37"/>
      <c r="K23" s="37"/>
      <c r="L23" s="90"/>
      <c r="M23" s="90"/>
      <c r="N23" s="26"/>
    </row>
    <row r="24" spans="2:14" ht="13.2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60" customHeight="1" x14ac:dyDescent="0.25">
      <c r="B25" s="18" t="s">
        <v>208</v>
      </c>
      <c r="D25" s="29" t="s">
        <v>212</v>
      </c>
      <c r="F25" s="61"/>
      <c r="H25" s="61"/>
      <c r="J25" s="76"/>
      <c r="K25" s="76"/>
      <c r="L25" s="123">
        <f>J25*K25</f>
        <v>0</v>
      </c>
      <c r="M25" s="126"/>
      <c r="N25" s="127"/>
    </row>
    <row r="26" spans="2:14" s="22" customFormat="1" x14ac:dyDescent="0.25">
      <c r="B26" s="21"/>
      <c r="C26" s="21"/>
      <c r="D26" s="33"/>
      <c r="E26" s="21"/>
      <c r="F26" s="27"/>
      <c r="G26" s="21"/>
      <c r="H26" s="27"/>
      <c r="J26" s="38"/>
      <c r="K26" s="38"/>
      <c r="L26" s="123"/>
      <c r="M26" s="126"/>
      <c r="N26" s="27"/>
    </row>
    <row r="27" spans="2:14" ht="60" customHeight="1" x14ac:dyDescent="0.25">
      <c r="B27" s="18" t="s">
        <v>207</v>
      </c>
      <c r="D27" s="29" t="s">
        <v>211</v>
      </c>
      <c r="F27" s="61"/>
      <c r="H27" s="61"/>
      <c r="J27" s="76"/>
      <c r="K27" s="76"/>
      <c r="L27" s="123">
        <f>J27*K27</f>
        <v>0</v>
      </c>
      <c r="M27" s="126"/>
      <c r="N27" s="127"/>
    </row>
    <row r="28" spans="2:14" ht="13.2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4" ht="60" customHeight="1" x14ac:dyDescent="0.25">
      <c r="B29" s="18" t="s">
        <v>33</v>
      </c>
      <c r="D29" s="29" t="s">
        <v>265</v>
      </c>
      <c r="F29" s="61"/>
      <c r="H29" s="61"/>
      <c r="J29" s="76"/>
      <c r="K29" s="76"/>
      <c r="L29" s="75">
        <f>J29*K29</f>
        <v>0</v>
      </c>
      <c r="M29" s="126"/>
      <c r="N29" s="127"/>
    </row>
    <row r="30" spans="2:14" x14ac:dyDescent="0.25">
      <c r="B30" s="18"/>
      <c r="F30" s="28"/>
      <c r="H30" s="28"/>
      <c r="L30" s="75"/>
      <c r="M30" s="126"/>
      <c r="N30" s="28"/>
    </row>
    <row r="31" spans="2:14" x14ac:dyDescent="0.25">
      <c r="B31" s="18"/>
      <c r="L31" s="123"/>
      <c r="M31" s="126"/>
    </row>
    <row r="32" spans="2:14" x14ac:dyDescent="0.25">
      <c r="B32" s="19" t="s">
        <v>123</v>
      </c>
      <c r="C32" s="20"/>
      <c r="D32" s="34"/>
      <c r="E32" s="20"/>
      <c r="F32" s="26"/>
      <c r="G32" s="20"/>
      <c r="H32" s="26"/>
      <c r="I32" s="20"/>
      <c r="J32" s="37"/>
      <c r="K32" s="37"/>
      <c r="L32" s="90"/>
      <c r="M32" s="90"/>
      <c r="N32" s="26"/>
    </row>
    <row r="33" spans="2:14" x14ac:dyDescent="0.25">
      <c r="B33" s="18"/>
      <c r="L33" s="75"/>
      <c r="M33" s="126"/>
    </row>
    <row r="34" spans="2:14" ht="60" customHeight="1" x14ac:dyDescent="0.25">
      <c r="B34" s="18" t="s">
        <v>259</v>
      </c>
      <c r="D34" s="29" t="s">
        <v>198</v>
      </c>
      <c r="F34" s="61"/>
      <c r="H34" s="61"/>
      <c r="J34" s="76"/>
      <c r="K34" s="76"/>
      <c r="L34" s="75">
        <f>J34*K34</f>
        <v>0</v>
      </c>
      <c r="M34" s="126"/>
      <c r="N34" s="127"/>
    </row>
    <row r="35" spans="2:14" x14ac:dyDescent="0.25">
      <c r="B35" s="18"/>
      <c r="L35" s="75"/>
      <c r="M35" s="126"/>
    </row>
    <row r="36" spans="2:14" ht="60" customHeight="1" x14ac:dyDescent="0.25">
      <c r="B36" s="18" t="s">
        <v>46</v>
      </c>
      <c r="D36" s="29" t="s">
        <v>199</v>
      </c>
      <c r="F36" s="61"/>
      <c r="H36" s="61"/>
      <c r="J36" s="76"/>
      <c r="K36" s="76"/>
      <c r="L36" s="123">
        <f>J36*K36</f>
        <v>0</v>
      </c>
      <c r="M36" s="126"/>
      <c r="N36" s="127"/>
    </row>
    <row r="37" spans="2:14" x14ac:dyDescent="0.25">
      <c r="B37" s="18"/>
      <c r="L37" s="123"/>
      <c r="M37" s="126"/>
    </row>
    <row r="38" spans="2:14" ht="60" customHeight="1" x14ac:dyDescent="0.25">
      <c r="B38" s="18" t="s">
        <v>188</v>
      </c>
      <c r="D38" s="29" t="s">
        <v>189</v>
      </c>
      <c r="F38" s="61"/>
      <c r="H38" s="61"/>
      <c r="J38" s="76"/>
      <c r="K38" s="76"/>
      <c r="L38" s="123">
        <f>J38*K38</f>
        <v>0</v>
      </c>
      <c r="M38" s="126"/>
      <c r="N38" s="127"/>
    </row>
    <row r="39" spans="2:14" x14ac:dyDescent="0.25">
      <c r="B39" s="18"/>
      <c r="L39" s="123"/>
      <c r="M39" s="126"/>
    </row>
    <row r="40" spans="2:14" ht="60" customHeight="1" x14ac:dyDescent="0.25">
      <c r="B40" s="18" t="s">
        <v>213</v>
      </c>
      <c r="D40" s="29" t="s">
        <v>105</v>
      </c>
      <c r="F40" s="61"/>
      <c r="H40" s="61"/>
      <c r="J40" s="76"/>
      <c r="K40" s="76"/>
      <c r="L40" s="75">
        <f>J40*K40</f>
        <v>0</v>
      </c>
      <c r="M40" s="126"/>
      <c r="N40" s="127"/>
    </row>
    <row r="41" spans="2:14" x14ac:dyDescent="0.25">
      <c r="B41" s="18"/>
      <c r="L41" s="75"/>
      <c r="M41" s="126"/>
    </row>
    <row r="42" spans="2:14" x14ac:dyDescent="0.25">
      <c r="B42" s="18"/>
      <c r="L42" s="75"/>
      <c r="M42" s="126"/>
    </row>
    <row r="43" spans="2:14" x14ac:dyDescent="0.25">
      <c r="B43" s="19" t="s">
        <v>121</v>
      </c>
      <c r="C43" s="20"/>
      <c r="D43" s="34"/>
      <c r="E43" s="20"/>
      <c r="F43" s="26"/>
      <c r="G43" s="20"/>
      <c r="H43" s="26"/>
      <c r="I43" s="20"/>
      <c r="J43" s="37"/>
      <c r="K43" s="37"/>
      <c r="L43" s="90"/>
      <c r="M43" s="90"/>
      <c r="N43" s="26"/>
    </row>
    <row r="44" spans="2:14" x14ac:dyDescent="0.25">
      <c r="B44" s="21"/>
      <c r="C44" s="22"/>
      <c r="D44" s="35"/>
      <c r="E44" s="22"/>
      <c r="F44" s="27"/>
      <c r="G44" s="22"/>
      <c r="H44" s="27"/>
      <c r="I44" s="22"/>
      <c r="J44" s="38"/>
      <c r="K44" s="38"/>
      <c r="L44" s="74"/>
      <c r="M44" s="74"/>
      <c r="N44" s="27"/>
    </row>
    <row r="45" spans="2:14" ht="60" customHeight="1" x14ac:dyDescent="0.25">
      <c r="B45" s="18" t="s">
        <v>190</v>
      </c>
      <c r="D45" s="29" t="s">
        <v>191</v>
      </c>
      <c r="F45" s="61"/>
      <c r="H45" s="61"/>
      <c r="J45" s="76"/>
      <c r="K45" s="76"/>
      <c r="L45" s="75">
        <f t="shared" si="0"/>
        <v>0</v>
      </c>
      <c r="M45" s="126"/>
      <c r="N45" s="127"/>
    </row>
    <row r="46" spans="2:14" x14ac:dyDescent="0.25">
      <c r="B46" s="18"/>
      <c r="F46" s="28"/>
      <c r="H46" s="28"/>
      <c r="L46" s="75"/>
      <c r="M46" s="126"/>
      <c r="N46" s="28"/>
    </row>
    <row r="47" spans="2:14" ht="60" customHeight="1" x14ac:dyDescent="0.25">
      <c r="B47" s="18" t="s">
        <v>63</v>
      </c>
      <c r="D47" s="29" t="s">
        <v>192</v>
      </c>
      <c r="F47" s="61"/>
      <c r="H47" s="61"/>
      <c r="J47" s="76"/>
      <c r="K47" s="76"/>
      <c r="L47" s="75">
        <f t="shared" si="0"/>
        <v>0</v>
      </c>
      <c r="M47" s="126"/>
      <c r="N47" s="127"/>
    </row>
    <row r="48" spans="2:14" x14ac:dyDescent="0.25">
      <c r="B48" s="18"/>
      <c r="F48" s="28"/>
      <c r="H48" s="28"/>
      <c r="L48" s="75"/>
      <c r="M48" s="126"/>
      <c r="N48" s="28"/>
    </row>
    <row r="49" spans="2:14" x14ac:dyDescent="0.25">
      <c r="B49" s="18"/>
      <c r="F49" s="28"/>
      <c r="H49" s="28"/>
      <c r="L49" s="75"/>
      <c r="M49" s="126"/>
      <c r="N49" s="28"/>
    </row>
    <row r="50" spans="2:14" x14ac:dyDescent="0.25">
      <c r="B50" s="19" t="s">
        <v>206</v>
      </c>
      <c r="C50" s="20"/>
      <c r="D50" s="34"/>
      <c r="E50" s="20"/>
      <c r="F50" s="103"/>
      <c r="G50" s="20"/>
      <c r="H50" s="103"/>
      <c r="I50" s="20"/>
      <c r="J50" s="37"/>
      <c r="K50" s="37"/>
      <c r="L50" s="90"/>
      <c r="M50" s="90"/>
      <c r="N50" s="103"/>
    </row>
    <row r="51" spans="2:14" x14ac:dyDescent="0.25">
      <c r="B51" s="18"/>
      <c r="F51" s="28"/>
      <c r="H51" s="28"/>
      <c r="L51" s="123"/>
      <c r="M51" s="126"/>
      <c r="N51" s="28"/>
    </row>
    <row r="52" spans="2:14" ht="60" customHeight="1" x14ac:dyDescent="0.25">
      <c r="B52" s="18" t="s">
        <v>216</v>
      </c>
      <c r="D52" s="29" t="s">
        <v>217</v>
      </c>
      <c r="F52" s="61"/>
      <c r="H52" s="61"/>
      <c r="J52" s="76"/>
      <c r="K52" s="76"/>
      <c r="L52" s="123">
        <f>J52*K52</f>
        <v>0</v>
      </c>
      <c r="M52" s="126"/>
      <c r="N52" s="127"/>
    </row>
    <row r="53" spans="2:14" x14ac:dyDescent="0.25">
      <c r="B53" s="18"/>
      <c r="F53" s="28"/>
      <c r="H53" s="28"/>
      <c r="L53" s="123"/>
      <c r="M53" s="126"/>
      <c r="N53" s="28"/>
    </row>
    <row r="54" spans="2:14" ht="60" customHeight="1" x14ac:dyDescent="0.25">
      <c r="B54" s="18" t="s">
        <v>107</v>
      </c>
      <c r="D54" s="29" t="s">
        <v>215</v>
      </c>
      <c r="F54" s="61"/>
      <c r="H54" s="61"/>
      <c r="J54" s="76"/>
      <c r="K54" s="76"/>
      <c r="L54" s="75">
        <f>J54*K54</f>
        <v>0</v>
      </c>
      <c r="M54" s="126"/>
      <c r="N54" s="127"/>
    </row>
    <row r="55" spans="2:14" x14ac:dyDescent="0.25">
      <c r="B55" s="18"/>
      <c r="L55" s="75"/>
      <c r="M55" s="126"/>
    </row>
    <row r="56" spans="2:14" x14ac:dyDescent="0.25">
      <c r="B56" s="18"/>
      <c r="F56" s="28"/>
      <c r="H56" s="28"/>
      <c r="L56" s="123"/>
      <c r="M56" s="126"/>
      <c r="N56" s="28"/>
    </row>
    <row r="57" spans="2:14" x14ac:dyDescent="0.25">
      <c r="B57" s="19" t="s">
        <v>122</v>
      </c>
      <c r="C57" s="20"/>
      <c r="D57" s="34"/>
      <c r="E57" s="20"/>
      <c r="F57" s="103"/>
      <c r="G57" s="20"/>
      <c r="H57" s="103"/>
      <c r="I57" s="20"/>
      <c r="J57" s="37"/>
      <c r="K57" s="37"/>
      <c r="L57" s="90"/>
      <c r="M57" s="90"/>
      <c r="N57" s="103"/>
    </row>
    <row r="58" spans="2:14" x14ac:dyDescent="0.25">
      <c r="B58" s="18"/>
      <c r="F58" s="28"/>
      <c r="H58" s="28"/>
      <c r="L58" s="75"/>
      <c r="M58" s="126"/>
      <c r="N58" s="28"/>
    </row>
    <row r="59" spans="2:14" ht="60" customHeight="1" x14ac:dyDescent="0.25">
      <c r="B59" s="18" t="s">
        <v>10</v>
      </c>
      <c r="D59" s="29" t="s">
        <v>104</v>
      </c>
      <c r="F59" s="61"/>
      <c r="H59" s="61"/>
      <c r="J59" s="76"/>
      <c r="K59" s="76"/>
      <c r="L59" s="75">
        <f t="shared" si="0"/>
        <v>0</v>
      </c>
      <c r="M59" s="126"/>
      <c r="N59" s="127"/>
    </row>
    <row r="60" spans="2:14" x14ac:dyDescent="0.25">
      <c r="B60" s="18"/>
      <c r="L60" s="75"/>
      <c r="M60" s="126"/>
    </row>
    <row r="61" spans="2:14" ht="60" customHeight="1" x14ac:dyDescent="0.25">
      <c r="B61" s="18" t="s">
        <v>183</v>
      </c>
      <c r="D61" s="29" t="s">
        <v>186</v>
      </c>
      <c r="F61" s="61"/>
      <c r="H61" s="61"/>
      <c r="J61" s="76"/>
      <c r="K61" s="76"/>
      <c r="L61" s="75">
        <f t="shared" ref="L61" si="1">J61*K61</f>
        <v>0</v>
      </c>
      <c r="M61" s="126"/>
      <c r="N61" s="127"/>
    </row>
    <row r="62" spans="2:14" x14ac:dyDescent="0.25">
      <c r="B62" s="18"/>
      <c r="L62" s="75"/>
      <c r="M62" s="126"/>
    </row>
    <row r="63" spans="2:14" ht="60" customHeight="1" x14ac:dyDescent="0.25">
      <c r="B63" s="18" t="s">
        <v>185</v>
      </c>
      <c r="D63" s="29" t="s">
        <v>205</v>
      </c>
      <c r="F63" s="61"/>
      <c r="H63" s="61"/>
      <c r="J63" s="76"/>
      <c r="K63" s="76"/>
      <c r="L63" s="123">
        <f t="shared" ref="L63" si="2">J63*K63</f>
        <v>0</v>
      </c>
      <c r="M63" s="126"/>
      <c r="N63" s="127"/>
    </row>
    <row r="64" spans="2:14" x14ac:dyDescent="0.25">
      <c r="B64" s="18"/>
      <c r="L64" s="123"/>
      <c r="M64" s="126"/>
    </row>
    <row r="65" spans="2:14" x14ac:dyDescent="0.25">
      <c r="B65" s="18"/>
      <c r="L65" s="123"/>
      <c r="M65" s="126"/>
    </row>
    <row r="66" spans="2:14" x14ac:dyDescent="0.25">
      <c r="B66" s="19" t="s">
        <v>187</v>
      </c>
      <c r="C66" s="20"/>
      <c r="D66" s="34"/>
      <c r="E66" s="20"/>
      <c r="F66" s="103"/>
      <c r="G66" s="20"/>
      <c r="H66" s="103"/>
      <c r="I66" s="20"/>
      <c r="J66" s="37"/>
      <c r="K66" s="37"/>
      <c r="L66" s="90"/>
      <c r="M66" s="90"/>
      <c r="N66" s="103"/>
    </row>
    <row r="67" spans="2:14" x14ac:dyDescent="0.25">
      <c r="B67" s="21"/>
      <c r="C67" s="22"/>
      <c r="D67" s="35"/>
      <c r="E67" s="22"/>
      <c r="F67" s="28"/>
      <c r="G67" s="22"/>
      <c r="H67" s="28"/>
      <c r="I67" s="22"/>
      <c r="J67" s="38"/>
      <c r="K67" s="38"/>
      <c r="L67" s="74"/>
      <c r="M67" s="74"/>
      <c r="N67" s="28"/>
    </row>
    <row r="68" spans="2:14" ht="60" customHeight="1" x14ac:dyDescent="0.25">
      <c r="B68" s="18" t="s">
        <v>184</v>
      </c>
      <c r="D68" s="29" t="s">
        <v>218</v>
      </c>
      <c r="F68" s="61"/>
      <c r="H68" s="61"/>
      <c r="J68" s="76"/>
      <c r="K68" s="76"/>
      <c r="L68" s="75">
        <f>J68*K68</f>
        <v>0</v>
      </c>
      <c r="M68" s="126"/>
      <c r="N68" s="127"/>
    </row>
    <row r="69" spans="2:14" ht="13.2" customHeigh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2:14" ht="60" customHeight="1" x14ac:dyDescent="0.25">
      <c r="B70" s="18" t="s">
        <v>219</v>
      </c>
      <c r="D70" s="29" t="s">
        <v>220</v>
      </c>
      <c r="F70" s="61"/>
      <c r="H70" s="61"/>
      <c r="J70" s="76"/>
      <c r="K70" s="76"/>
      <c r="L70" s="123">
        <f>J70*K70</f>
        <v>0</v>
      </c>
      <c r="M70" s="126"/>
      <c r="N70" s="127"/>
    </row>
    <row r="71" spans="2:14" ht="13.2" customHeigh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2:14" ht="60" customHeight="1" x14ac:dyDescent="0.25">
      <c r="B72" s="18" t="s">
        <v>221</v>
      </c>
      <c r="D72" s="29" t="s">
        <v>222</v>
      </c>
      <c r="F72" s="61"/>
      <c r="H72" s="61"/>
      <c r="J72" s="76"/>
      <c r="K72" s="76"/>
      <c r="L72" s="123">
        <f>J72*K72</f>
        <v>0</v>
      </c>
      <c r="M72" s="126"/>
      <c r="N72" s="127"/>
    </row>
    <row r="73" spans="2:14" ht="13.2" customHeigh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2:14" ht="13.2" customHeigh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19" t="s">
        <v>202</v>
      </c>
      <c r="C75" s="20"/>
      <c r="D75" s="34"/>
      <c r="E75" s="20"/>
      <c r="F75" s="26"/>
      <c r="G75" s="20"/>
      <c r="H75" s="26"/>
      <c r="I75" s="20"/>
      <c r="J75" s="37"/>
      <c r="K75" s="37"/>
      <c r="L75" s="90"/>
      <c r="M75" s="90"/>
      <c r="N75" s="26"/>
    </row>
    <row r="76" spans="2:14" x14ac:dyDescent="0.25">
      <c r="B76" s="18"/>
      <c r="L76" s="123"/>
      <c r="M76" s="126"/>
    </row>
    <row r="77" spans="2:14" ht="60" customHeight="1" x14ac:dyDescent="0.25">
      <c r="B77" s="18" t="s">
        <v>193</v>
      </c>
      <c r="D77" s="29" t="s">
        <v>194</v>
      </c>
      <c r="F77" s="61"/>
      <c r="H77" s="61"/>
      <c r="J77" s="76"/>
      <c r="K77" s="76"/>
      <c r="L77" s="123">
        <f>J77*K77</f>
        <v>0</v>
      </c>
      <c r="M77" s="126"/>
      <c r="N77" s="127"/>
    </row>
    <row r="78" spans="2:14" x14ac:dyDescent="0.25">
      <c r="B78" s="18"/>
      <c r="L78" s="123"/>
      <c r="M78" s="126"/>
    </row>
    <row r="79" spans="2:14" ht="60" customHeight="1" x14ac:dyDescent="0.25">
      <c r="B79" s="18" t="s">
        <v>195</v>
      </c>
      <c r="D79" s="29" t="s">
        <v>196</v>
      </c>
      <c r="F79" s="61"/>
      <c r="H79" s="61"/>
      <c r="J79" s="76"/>
      <c r="K79" s="76"/>
      <c r="L79" s="123">
        <f>J79*K79</f>
        <v>0</v>
      </c>
      <c r="M79" s="126"/>
      <c r="N79" s="127"/>
    </row>
    <row r="80" spans="2:14" x14ac:dyDescent="0.25">
      <c r="B80" s="18"/>
      <c r="L80" s="123"/>
      <c r="M80" s="126"/>
    </row>
    <row r="81" spans="2:14" ht="60" customHeight="1" x14ac:dyDescent="0.25">
      <c r="B81" s="18" t="s">
        <v>203</v>
      </c>
      <c r="D81" s="29" t="s">
        <v>204</v>
      </c>
      <c r="F81" s="61"/>
      <c r="H81" s="61"/>
      <c r="J81" s="76"/>
      <c r="K81" s="76"/>
      <c r="L81" s="123">
        <f>J81*K81</f>
        <v>0</v>
      </c>
      <c r="M81" s="126"/>
      <c r="N81" s="127"/>
    </row>
    <row r="82" spans="2:14" x14ac:dyDescent="0.25">
      <c r="B82" s="18"/>
      <c r="L82" s="123"/>
      <c r="M82" s="126"/>
    </row>
    <row r="83" spans="2:14" x14ac:dyDescent="0.25">
      <c r="B83" s="18"/>
      <c r="L83" s="123"/>
      <c r="M83" s="126"/>
    </row>
    <row r="84" spans="2:14" x14ac:dyDescent="0.25">
      <c r="B84" s="85" t="s">
        <v>109</v>
      </c>
      <c r="C84" s="85"/>
      <c r="D84" s="86"/>
      <c r="E84" s="85"/>
      <c r="F84" s="87"/>
      <c r="G84" s="85"/>
      <c r="H84" s="87"/>
      <c r="I84" s="88"/>
      <c r="J84" s="89"/>
      <c r="K84" s="89"/>
      <c r="L84" s="92">
        <f>SUM(L8:L81)</f>
        <v>0</v>
      </c>
      <c r="M84" s="92"/>
      <c r="N84" s="87"/>
    </row>
  </sheetData>
  <dataConsolidate/>
  <mergeCells count="1">
    <mergeCell ref="J4:K4"/>
  </mergeCells>
  <dataValidations count="4">
    <dataValidation type="list" allowBlank="1" showInputMessage="1" showErrorMessage="1" promptTitle="Riskin merkittävyys" prompt="1 = Vähäinen riski_x000a_2 = Kohtalainen riski_x000a_3 = Merkittävä riski" sqref="J68 J70 J72 J77 J79 J8 J10 J12 J14 J16 J18 J20 J25 J27 J29 J34 J36 J38 J40 J45 J54 J52 J59 J61 J63 J81">
      <formula1>"1,2,3"</formula1>
    </dataValidation>
    <dataValidation type="list" allowBlank="1" showInputMessage="1" showErrorMessage="1" promptTitle="Riskin toteutumisen t.n." prompt="1 = 0-33 %_x000a_2 = 33-66 %_x000a_3 = 66-100 %" sqref="K8 K10 K12 K14 K16 K18 K20 K25 K27 K29 K34 K36 K38 K40 K45 K47 K52 K54 K59 K61 K63 K68 K70 K72 K79 K77 K81">
      <formula1>"1,2,3"</formula1>
    </dataValidation>
    <dataValidation type="list" allowBlank="1" showInputMessage="1" showErrorMessage="1" prompt="1 = Heikosti_x000a_2 = Kohtalaisesti_x000a_3 = Hyvin" sqref="J46 J66:J67 J30 J13 J48:J51 J53 J56:J58">
      <formula1>#REF!</formula1>
    </dataValidation>
    <dataValidation type="list" allowBlank="1" showInputMessage="1" showErrorMessage="1" promptTitle="Riskin merkittävyys" prompt="1 = Vähäinen riski_x000a_2 = Kohtalainen riski_x000a_3 = Merkittävä riski" sqref="J47">
      <formula1>#REF!</formula1>
    </dataValidation>
  </dataValidations>
  <pageMargins left="0.25" right="0.25" top="0.75" bottom="0.75" header="0.3" footer="0.3"/>
  <pageSetup paperSize="9" scale="44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/>
    <pageSetUpPr fitToPage="1"/>
  </sheetPr>
  <dimension ref="B2:Q98"/>
  <sheetViews>
    <sheetView showGridLines="0" zoomScale="80" zoomScaleNormal="80" workbookViewId="0">
      <selection activeCell="O60" sqref="O60"/>
    </sheetView>
  </sheetViews>
  <sheetFormatPr defaultColWidth="8.796875" defaultRowHeight="13.2" x14ac:dyDescent="0.25"/>
  <cols>
    <col min="1" max="1" width="3.69921875" style="2" customWidth="1"/>
    <col min="2" max="2" width="29.19921875" style="2" bestFit="1" customWidth="1"/>
    <col min="3" max="13" width="12" style="2" customWidth="1"/>
    <col min="14" max="14" width="3.69921875" style="2" customWidth="1"/>
    <col min="15" max="15" width="13.3984375" style="2" bestFit="1" customWidth="1"/>
    <col min="16" max="16" width="4.69921875" style="2" customWidth="1"/>
    <col min="17" max="17" width="11.09765625" style="2" bestFit="1" customWidth="1"/>
    <col min="18" max="16384" width="8.796875" style="2"/>
  </cols>
  <sheetData>
    <row r="2" spans="2:13" ht="15.6" x14ac:dyDescent="0.3">
      <c r="B2" s="45" t="s">
        <v>66</v>
      </c>
    </row>
    <row r="4" spans="2:13" x14ac:dyDescent="0.25">
      <c r="B4" s="8" t="s">
        <v>38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8" spans="2:13" x14ac:dyDescent="0.25">
      <c r="B8" s="54"/>
    </row>
    <row r="9" spans="2:13" x14ac:dyDescent="0.25">
      <c r="B9" s="54"/>
    </row>
    <row r="15" spans="2:13" x14ac:dyDescent="0.25">
      <c r="B15" s="6"/>
    </row>
    <row r="27" spans="2:13" ht="13.2" customHeight="1" x14ac:dyDescent="0.25">
      <c r="I27" s="6" t="s">
        <v>125</v>
      </c>
      <c r="L27" s="160">
        <f>'2. Laadulliset hyödyt'!M83/(26*9)</f>
        <v>0</v>
      </c>
      <c r="M27" s="160"/>
    </row>
    <row r="28" spans="2:13" ht="13.2" customHeight="1" x14ac:dyDescent="0.25">
      <c r="L28" s="160"/>
      <c r="M28" s="160"/>
    </row>
    <row r="31" spans="2:13" x14ac:dyDescent="0.25">
      <c r="B31" s="8" t="s">
        <v>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3" spans="2:17" x14ac:dyDescent="0.25">
      <c r="C33" s="6" t="s">
        <v>89</v>
      </c>
      <c r="L33" s="54" t="s">
        <v>140</v>
      </c>
      <c r="M33" s="116">
        <v>0.1</v>
      </c>
    </row>
    <row r="34" spans="2:17" x14ac:dyDescent="0.25">
      <c r="B34" s="105"/>
      <c r="C34" s="106">
        <v>1</v>
      </c>
      <c r="D34" s="106">
        <v>2</v>
      </c>
      <c r="E34" s="106">
        <v>3</v>
      </c>
      <c r="F34" s="106">
        <v>4</v>
      </c>
      <c r="G34" s="106">
        <v>5</v>
      </c>
      <c r="H34" s="106">
        <v>6</v>
      </c>
      <c r="I34" s="106">
        <v>7</v>
      </c>
      <c r="J34" s="106">
        <v>8</v>
      </c>
      <c r="K34" s="106">
        <v>9</v>
      </c>
      <c r="L34" s="106">
        <v>10</v>
      </c>
      <c r="M34" s="11" t="s">
        <v>67</v>
      </c>
    </row>
    <row r="35" spans="2:17" x14ac:dyDescent="0.25">
      <c r="B35" s="104" t="s">
        <v>124</v>
      </c>
      <c r="C35" s="66">
        <f>'3. Euromääräiset hyödyt'!F172</f>
        <v>0</v>
      </c>
      <c r="D35" s="66">
        <f>'3. Euromääräiset hyödyt'!G172</f>
        <v>0</v>
      </c>
      <c r="E35" s="66">
        <f>'3. Euromääräiset hyödyt'!H172</f>
        <v>0</v>
      </c>
      <c r="F35" s="66">
        <f>'3. Euromääräiset hyödyt'!I172</f>
        <v>0</v>
      </c>
      <c r="G35" s="66">
        <f>'3. Euromääräiset hyödyt'!J172</f>
        <v>0</v>
      </c>
      <c r="H35" s="66">
        <f>'3. Euromääräiset hyödyt'!K172</f>
        <v>0</v>
      </c>
      <c r="I35" s="66">
        <f>'3. Euromääräiset hyödyt'!L172</f>
        <v>0</v>
      </c>
      <c r="J35" s="66">
        <f>'3. Euromääräiset hyödyt'!M172</f>
        <v>0</v>
      </c>
      <c r="K35" s="66">
        <f>'3. Euromääräiset hyödyt'!N172</f>
        <v>0</v>
      </c>
      <c r="L35" s="66">
        <f>'3. Euromääräiset hyödyt'!O172</f>
        <v>0</v>
      </c>
      <c r="M35" s="66">
        <f>SUM(C35:L35)</f>
        <v>0</v>
      </c>
      <c r="Q35" s="114"/>
    </row>
    <row r="36" spans="2:17" x14ac:dyDescent="0.25">
      <c r="B36" s="2" t="s">
        <v>78</v>
      </c>
      <c r="C36" s="66">
        <f>-'4. Kustannukset'!F324</f>
        <v>0</v>
      </c>
      <c r="D36" s="66">
        <f>-'4. Kustannukset'!G324</f>
        <v>0</v>
      </c>
      <c r="E36" s="66">
        <f>-'4. Kustannukset'!H324</f>
        <v>0</v>
      </c>
      <c r="F36" s="66">
        <f>-'4. Kustannukset'!I324</f>
        <v>0</v>
      </c>
      <c r="G36" s="66">
        <f>-'4. Kustannukset'!J324</f>
        <v>0</v>
      </c>
      <c r="H36" s="66">
        <f>-'4. Kustannukset'!K324</f>
        <v>0</v>
      </c>
      <c r="I36" s="66">
        <f>-'4. Kustannukset'!L324</f>
        <v>0</v>
      </c>
      <c r="J36" s="66">
        <f>-'4. Kustannukset'!M324</f>
        <v>0</v>
      </c>
      <c r="K36" s="66">
        <f>-'4. Kustannukset'!N324</f>
        <v>0</v>
      </c>
      <c r="L36" s="66">
        <f>-'4. Kustannukset'!O324</f>
        <v>0</v>
      </c>
      <c r="M36" s="66">
        <f>SUM(C36:L36)</f>
        <v>0</v>
      </c>
      <c r="Q36" s="115"/>
    </row>
    <row r="37" spans="2:17" x14ac:dyDescent="0.25">
      <c r="B37" s="57" t="s">
        <v>180</v>
      </c>
      <c r="C37" s="72">
        <f t="shared" ref="C37:M37" si="0">C35+C36</f>
        <v>0</v>
      </c>
      <c r="D37" s="72">
        <f t="shared" si="0"/>
        <v>0</v>
      </c>
      <c r="E37" s="72">
        <f t="shared" si="0"/>
        <v>0</v>
      </c>
      <c r="F37" s="72">
        <f t="shared" si="0"/>
        <v>0</v>
      </c>
      <c r="G37" s="72">
        <f t="shared" si="0"/>
        <v>0</v>
      </c>
      <c r="H37" s="72">
        <f t="shared" si="0"/>
        <v>0</v>
      </c>
      <c r="I37" s="72">
        <f t="shared" si="0"/>
        <v>0</v>
      </c>
      <c r="J37" s="72">
        <f t="shared" si="0"/>
        <v>0</v>
      </c>
      <c r="K37" s="72">
        <f t="shared" si="0"/>
        <v>0</v>
      </c>
      <c r="L37" s="72">
        <f t="shared" si="0"/>
        <v>0</v>
      </c>
      <c r="M37" s="72">
        <f t="shared" si="0"/>
        <v>0</v>
      </c>
    </row>
    <row r="38" spans="2:17" x14ac:dyDescent="0.25">
      <c r="B38" s="57" t="s">
        <v>139</v>
      </c>
      <c r="C38" s="117"/>
      <c r="D38" s="58"/>
      <c r="E38" s="58"/>
      <c r="F38" s="58"/>
      <c r="G38" s="58"/>
      <c r="H38" s="58"/>
      <c r="I38" s="58"/>
      <c r="J38" s="58"/>
      <c r="K38" s="58"/>
      <c r="L38" s="58"/>
      <c r="M38" s="72">
        <f>NPV(M33,C37:L37)</f>
        <v>0</v>
      </c>
    </row>
    <row r="39" spans="2:17" x14ac:dyDescent="0.25">
      <c r="M39" s="114"/>
    </row>
    <row r="41" spans="2:17" x14ac:dyDescent="0.25">
      <c r="M41" s="143"/>
    </row>
    <row r="42" spans="2:17" x14ac:dyDescent="0.25">
      <c r="M42" s="115"/>
    </row>
    <row r="43" spans="2:17" x14ac:dyDescent="0.25">
      <c r="M43" s="142"/>
    </row>
    <row r="44" spans="2:17" x14ac:dyDescent="0.25">
      <c r="M44" s="115"/>
    </row>
    <row r="45" spans="2:17" x14ac:dyDescent="0.25">
      <c r="M45" s="115"/>
    </row>
    <row r="46" spans="2:17" x14ac:dyDescent="0.25">
      <c r="M46" s="115"/>
    </row>
    <row r="60" spans="2:13" x14ac:dyDescent="0.25">
      <c r="B60" s="8" t="s">
        <v>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2" spans="2:13" ht="13.2" customHeight="1" x14ac:dyDescent="0.25">
      <c r="B62" s="6" t="s">
        <v>127</v>
      </c>
      <c r="D62" s="6" t="s">
        <v>126</v>
      </c>
      <c r="J62" s="6"/>
    </row>
    <row r="63" spans="2:13" ht="13.2" customHeight="1" x14ac:dyDescent="0.25"/>
    <row r="64" spans="2:13" ht="45" customHeight="1" x14ac:dyDescent="0.25">
      <c r="B64" s="113">
        <f>'5. Riskit'!L84/(27*9)</f>
        <v>0</v>
      </c>
      <c r="E64" s="79">
        <v>3</v>
      </c>
      <c r="F64" s="108">
        <f>COUNTIF('5. Riskit'!$L$8:$L$81,2)</f>
        <v>0</v>
      </c>
      <c r="G64" s="109">
        <f>COUNTIF('5. Riskit'!$L$8:$L$81,6)</f>
        <v>0</v>
      </c>
      <c r="H64" s="110">
        <f>COUNTIF('5. Riskit'!$L$8:$L$81,9)</f>
        <v>0</v>
      </c>
    </row>
    <row r="65" spans="2:8" ht="45" customHeight="1" x14ac:dyDescent="0.25">
      <c r="D65" s="107" t="s">
        <v>40</v>
      </c>
      <c r="E65" s="79">
        <v>2</v>
      </c>
      <c r="F65" s="111">
        <f>COUNTIF('5. Riskit'!$L$8:$L$81,2)</f>
        <v>0</v>
      </c>
      <c r="G65" s="108">
        <f>COUNTIF('5. Riskit'!$L$8:$L$81,4)</f>
        <v>0</v>
      </c>
      <c r="H65" s="109">
        <f>COUNTIF('5. Riskit'!$L$8:$L$81,6)</f>
        <v>0</v>
      </c>
    </row>
    <row r="66" spans="2:8" ht="45" customHeight="1" x14ac:dyDescent="0.25">
      <c r="D66" s="77"/>
      <c r="E66" s="79">
        <v>1</v>
      </c>
      <c r="F66" s="112">
        <f>COUNTIF('5. Riskit'!$L$8:$L$81,1)</f>
        <v>0</v>
      </c>
      <c r="G66" s="111">
        <f>COUNTIF('5. Riskit'!$L$8:$L$81,2)</f>
        <v>0</v>
      </c>
      <c r="H66" s="108">
        <f>COUNTIF('5. Riskit'!$L$8:$L$81,3)</f>
        <v>0</v>
      </c>
    </row>
    <row r="67" spans="2:8" ht="13.2" customHeight="1" x14ac:dyDescent="0.25">
      <c r="D67" s="77"/>
      <c r="E67" s="79"/>
    </row>
    <row r="68" spans="2:8" ht="13.5" customHeight="1" x14ac:dyDescent="0.25">
      <c r="B68" s="15"/>
      <c r="D68" s="77"/>
      <c r="F68" s="79">
        <v>1</v>
      </c>
      <c r="G68" s="79">
        <v>2</v>
      </c>
      <c r="H68" s="79">
        <v>3</v>
      </c>
    </row>
    <row r="69" spans="2:8" ht="26.4" customHeight="1" x14ac:dyDescent="0.25">
      <c r="B69" s="15"/>
      <c r="D69" s="75"/>
      <c r="F69" s="159" t="s">
        <v>35</v>
      </c>
      <c r="G69" s="159"/>
      <c r="H69" s="159"/>
    </row>
    <row r="71" spans="2:8" x14ac:dyDescent="0.25">
      <c r="B71" s="6" t="s">
        <v>181</v>
      </c>
      <c r="D71" s="6" t="s">
        <v>182</v>
      </c>
    </row>
    <row r="72" spans="2:8" hidden="1" x14ac:dyDescent="0.25">
      <c r="B72" s="124" t="s">
        <v>223</v>
      </c>
      <c r="C72" s="124"/>
      <c r="D72" s="2">
        <f>'5. Riskit'!L8</f>
        <v>0</v>
      </c>
    </row>
    <row r="73" spans="2:8" hidden="1" x14ac:dyDescent="0.25">
      <c r="B73" s="15" t="s">
        <v>106</v>
      </c>
      <c r="C73" s="15"/>
      <c r="D73" s="2">
        <f>'5. Riskit'!L10</f>
        <v>0</v>
      </c>
    </row>
    <row r="74" spans="2:8" hidden="1" x14ac:dyDescent="0.25">
      <c r="B74" s="15" t="s">
        <v>37</v>
      </c>
      <c r="C74" s="15"/>
      <c r="D74" s="2">
        <f>'5. Riskit'!L12</f>
        <v>0</v>
      </c>
    </row>
    <row r="75" spans="2:8" hidden="1" x14ac:dyDescent="0.25">
      <c r="B75" s="15" t="s">
        <v>36</v>
      </c>
      <c r="C75" s="15"/>
      <c r="D75" s="2">
        <f>'5. Riskit'!L14</f>
        <v>0</v>
      </c>
    </row>
    <row r="76" spans="2:8" hidden="1" x14ac:dyDescent="0.25">
      <c r="B76" s="15" t="s">
        <v>11</v>
      </c>
      <c r="C76" s="15"/>
      <c r="D76" s="2">
        <f>'5. Riskit'!L16</f>
        <v>0</v>
      </c>
    </row>
    <row r="77" spans="2:8" x14ac:dyDescent="0.25">
      <c r="B77" s="15" t="s">
        <v>62</v>
      </c>
      <c r="C77" s="15"/>
      <c r="D77" s="2">
        <f>'5. Riskit'!L18</f>
        <v>0</v>
      </c>
    </row>
    <row r="78" spans="2:8" hidden="1" x14ac:dyDescent="0.25">
      <c r="B78" s="15" t="s">
        <v>78</v>
      </c>
      <c r="C78" s="15"/>
      <c r="D78" s="2">
        <f>'5. Riskit'!L20</f>
        <v>0</v>
      </c>
    </row>
    <row r="79" spans="2:8" ht="13.2" hidden="1" customHeight="1" x14ac:dyDescent="0.25">
      <c r="B79" s="15" t="s">
        <v>208</v>
      </c>
      <c r="C79" s="15"/>
      <c r="D79" s="2">
        <f>'5. Riskit'!L25</f>
        <v>0</v>
      </c>
    </row>
    <row r="80" spans="2:8" ht="13.2" customHeight="1" x14ac:dyDescent="0.25">
      <c r="B80" s="15" t="s">
        <v>207</v>
      </c>
      <c r="C80" s="15"/>
      <c r="D80" s="2">
        <f>'5. Riskit'!L27</f>
        <v>0</v>
      </c>
    </row>
    <row r="81" spans="2:4" x14ac:dyDescent="0.25">
      <c r="B81" s="15" t="s">
        <v>33</v>
      </c>
      <c r="C81" s="15"/>
      <c r="D81" s="2">
        <f>'5. Riskit'!L29</f>
        <v>0</v>
      </c>
    </row>
    <row r="82" spans="2:4" hidden="1" x14ac:dyDescent="0.25">
      <c r="B82" s="15" t="s">
        <v>214</v>
      </c>
      <c r="C82" s="15"/>
      <c r="D82" s="2">
        <f>'5. Riskit'!L34</f>
        <v>0</v>
      </c>
    </row>
    <row r="83" spans="2:4" hidden="1" x14ac:dyDescent="0.25">
      <c r="B83" s="15" t="s">
        <v>46</v>
      </c>
      <c r="C83" s="15"/>
      <c r="D83" s="2">
        <f>'5. Riskit'!L36</f>
        <v>0</v>
      </c>
    </row>
    <row r="84" spans="2:4" hidden="1" x14ac:dyDescent="0.25">
      <c r="B84" s="15" t="s">
        <v>188</v>
      </c>
      <c r="C84" s="15"/>
      <c r="D84" s="2">
        <f>'5. Riskit'!L38</f>
        <v>0</v>
      </c>
    </row>
    <row r="85" spans="2:4" hidden="1" x14ac:dyDescent="0.25">
      <c r="B85" s="15" t="s">
        <v>213</v>
      </c>
      <c r="C85" s="15"/>
      <c r="D85" s="2">
        <f>'5. Riskit'!L40</f>
        <v>0</v>
      </c>
    </row>
    <row r="86" spans="2:4" hidden="1" x14ac:dyDescent="0.25">
      <c r="B86" s="15" t="s">
        <v>190</v>
      </c>
      <c r="C86" s="15"/>
      <c r="D86" s="2">
        <f>'5. Riskit'!L45</f>
        <v>0</v>
      </c>
    </row>
    <row r="87" spans="2:4" hidden="1" x14ac:dyDescent="0.25">
      <c r="B87" s="15" t="s">
        <v>63</v>
      </c>
      <c r="C87" s="15"/>
      <c r="D87" s="2">
        <f>'5. Riskit'!L47</f>
        <v>0</v>
      </c>
    </row>
    <row r="88" spans="2:4" hidden="1" x14ac:dyDescent="0.25">
      <c r="B88" s="15" t="s">
        <v>216</v>
      </c>
      <c r="C88" s="15"/>
      <c r="D88" s="2">
        <f>'5. Riskit'!L52</f>
        <v>0</v>
      </c>
    </row>
    <row r="89" spans="2:4" hidden="1" x14ac:dyDescent="0.25">
      <c r="B89" s="15" t="s">
        <v>107</v>
      </c>
      <c r="C89" s="15"/>
      <c r="D89" s="2">
        <f>'5. Riskit'!L54</f>
        <v>0</v>
      </c>
    </row>
    <row r="90" spans="2:4" ht="13.2" hidden="1" customHeight="1" x14ac:dyDescent="0.25">
      <c r="B90" s="15" t="s">
        <v>10</v>
      </c>
      <c r="C90" s="15"/>
      <c r="D90" s="2">
        <f>'5. Riskit'!L59</f>
        <v>0</v>
      </c>
    </row>
    <row r="91" spans="2:4" hidden="1" x14ac:dyDescent="0.25">
      <c r="B91" s="15" t="s">
        <v>183</v>
      </c>
      <c r="C91" s="15"/>
      <c r="D91" s="2">
        <f>'5. Riskit'!L61</f>
        <v>0</v>
      </c>
    </row>
    <row r="92" spans="2:4" hidden="1" x14ac:dyDescent="0.25">
      <c r="B92" s="15" t="s">
        <v>185</v>
      </c>
      <c r="D92" s="2">
        <f>'5. Riskit'!L63</f>
        <v>0</v>
      </c>
    </row>
    <row r="93" spans="2:4" x14ac:dyDescent="0.25">
      <c r="B93" s="15" t="s">
        <v>184</v>
      </c>
      <c r="D93" s="2">
        <f>'5. Riskit'!L68</f>
        <v>0</v>
      </c>
    </row>
    <row r="94" spans="2:4" x14ac:dyDescent="0.25">
      <c r="B94" s="15" t="s">
        <v>219</v>
      </c>
      <c r="D94" s="2">
        <f>'5. Riskit'!L70</f>
        <v>0</v>
      </c>
    </row>
    <row r="95" spans="2:4" x14ac:dyDescent="0.25">
      <c r="B95" s="15" t="s">
        <v>221</v>
      </c>
      <c r="D95" s="2">
        <f>'5. Riskit'!L72</f>
        <v>0</v>
      </c>
    </row>
    <row r="96" spans="2:4" hidden="1" x14ac:dyDescent="0.25">
      <c r="B96" s="15" t="s">
        <v>193</v>
      </c>
      <c r="D96" s="2">
        <f>'5. Riskit'!L77</f>
        <v>0</v>
      </c>
    </row>
    <row r="97" spans="2:4" hidden="1" x14ac:dyDescent="0.25">
      <c r="B97" s="2" t="s">
        <v>195</v>
      </c>
      <c r="D97" s="2">
        <f>'5. Riskit'!L79</f>
        <v>0</v>
      </c>
    </row>
    <row r="98" spans="2:4" hidden="1" x14ac:dyDescent="0.25">
      <c r="B98" s="2" t="s">
        <v>203</v>
      </c>
      <c r="D98" s="2">
        <f>'5. Riskit'!L81</f>
        <v>0</v>
      </c>
    </row>
  </sheetData>
  <autoFilter ref="D71:D98">
    <filterColumn colId="0">
      <top10 val="5" filterVal="6"/>
    </filterColumn>
  </autoFilter>
  <mergeCells count="2">
    <mergeCell ref="F69:H69"/>
    <mergeCell ref="L27:M28"/>
  </mergeCells>
  <pageMargins left="0.25" right="0.25" top="0.75" bottom="0.75" header="0.3" footer="0.3"/>
  <pageSetup paperSize="9" scale="56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CDB0888CA80FD47B6B81A2830921788" ma:contentTypeVersion="" ma:contentTypeDescription="Luo uusi asiakirja." ma:contentTypeScope="" ma:versionID="72f73d0a6cdb541909064b02031744ad">
  <xsd:schema xmlns:xsd="http://www.w3.org/2001/XMLSchema" xmlns:xs="http://www.w3.org/2001/XMLSchema" xmlns:p="http://schemas.microsoft.com/office/2006/metadata/properties" xmlns:ns2="8d32d700-cf48-49cf-9c2e-94ab5e8de13f" targetNamespace="http://schemas.microsoft.com/office/2006/metadata/properties" ma:root="true" ma:fieldsID="97d32d31caae95076156526d7a042ce8" ns2:_="">
    <xsd:import namespace="8d32d700-cf48-49cf-9c2e-94ab5e8de13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2d700-cf48-49cf-9c2e-94ab5e8de13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 ma:index="8" ma:displayName="Kommentit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E30135-DC74-44A3-A974-D576B2214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2d700-cf48-49cf-9c2e-94ab5e8de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57B7F-36BA-4ACF-8620-54D30501900A}">
  <ds:schemaRefs>
    <ds:schemaRef ds:uri="http://schemas.openxmlformats.org/package/2006/metadata/core-properties"/>
    <ds:schemaRef ds:uri="http://schemas.microsoft.com/office/2006/documentManagement/types"/>
    <ds:schemaRef ds:uri="8d32d700-cf48-49cf-9c2e-94ab5e8de13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630D66-4F3D-41CD-95C8-03D00EF4A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8</vt:i4>
      </vt:variant>
    </vt:vector>
  </HeadingPairs>
  <TitlesOfParts>
    <vt:vector size="17" baseType="lpstr">
      <vt:lpstr>i. Kansilehti</vt:lpstr>
      <vt:lpstr>ii. Versiohistoria</vt:lpstr>
      <vt:lpstr>iii. Ohjeet</vt:lpstr>
      <vt:lpstr>1. Perustiedot</vt:lpstr>
      <vt:lpstr>2. Laadulliset hyödyt</vt:lpstr>
      <vt:lpstr>3. Euromääräiset hyödyt</vt:lpstr>
      <vt:lpstr>4. Kustannukset</vt:lpstr>
      <vt:lpstr>5. Riskit</vt:lpstr>
      <vt:lpstr>6. Yhteenveto</vt:lpstr>
      <vt:lpstr>'1. Perustiedot'!Tulostusalue</vt:lpstr>
      <vt:lpstr>'2. Laadulliset hyödyt'!Tulostusalue</vt:lpstr>
      <vt:lpstr>'3. Euromääräiset hyödyt'!Tulostusalue</vt:lpstr>
      <vt:lpstr>'4. Kustannukset'!Tulostusalue</vt:lpstr>
      <vt:lpstr>'5. Riskit'!Tulostusalue</vt:lpstr>
      <vt:lpstr>'6. Yhteenveto'!Tulostusalue</vt:lpstr>
      <vt:lpstr>'ii. Versiohistoria'!Tulostusalue</vt:lpstr>
      <vt:lpstr>'iii. Ohjeet'!Tulostusalue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2018-04-10T08:16:18Z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0x010100262CC450487F9C449518E09FD20E1E50|1470476699</vt:lpwstr>
  </property>
  <property fmtid="{D5CDD505-2E9C-101B-9397-08002B2CF9AE}" pid="3" name="ContentTypeId">
    <vt:lpwstr>0x0101002CDB0888CA80FD47B6B81A2830921788</vt:lpwstr>
  </property>
  <property fmtid="{D5CDD505-2E9C-101B-9397-08002B2CF9AE}" pid="4" name="ItemRetentionFormula">
    <vt:lpwstr/>
  </property>
  <property fmtid="{D5CDD505-2E9C-101B-9397-08002B2CF9AE}" pid="5" name="_AdHocReviewCycleID">
    <vt:i4>1491917028</vt:i4>
  </property>
  <property fmtid="{D5CDD505-2E9C-101B-9397-08002B2CF9AE}" pid="6" name="_NewReviewCycle">
    <vt:lpwstr/>
  </property>
  <property fmtid="{D5CDD505-2E9C-101B-9397-08002B2CF9AE}" pid="7" name="_PreviousAdHocReviewCycleID">
    <vt:i4>170660570</vt:i4>
  </property>
  <property fmtid="{D5CDD505-2E9C-101B-9397-08002B2CF9AE}" pid="8" name="_ReviewingToolsShownOnce">
    <vt:lpwstr/>
  </property>
</Properties>
</file>