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ote-uudistus Rinteen hallitus\Rahoitusjaosto\Maakuntalaskelmat\Maakuntalaskelmat_HE_lausunnolle\"/>
    </mc:Choice>
  </mc:AlternateContent>
  <bookViews>
    <workbookView xWindow="0" yWindow="0" windowWidth="19200" windowHeight="7050"/>
  </bookViews>
  <sheets>
    <sheet name="Info" sheetId="7" r:id="rId1"/>
    <sheet name="Yleiskatteinen rahoitus" sheetId="1" r:id="rId2"/>
    <sheet name="Sote-rahoitus" sheetId="4" r:id="rId3"/>
    <sheet name="Pelastustoimen rahoitus" sheetId="5" r:id="rId4"/>
    <sheet name="Siirtymätasaus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5" l="1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K102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65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A1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E99" i="5" l="1"/>
  <c r="D99" i="5"/>
  <c r="E98" i="5"/>
  <c r="D98" i="5"/>
  <c r="B99" i="5"/>
  <c r="B98" i="5"/>
  <c r="C99" i="5"/>
  <c r="C98" i="5"/>
  <c r="L138" i="4"/>
  <c r="K138" i="4"/>
  <c r="J138" i="4"/>
  <c r="I138" i="4"/>
  <c r="H138" i="4"/>
  <c r="G138" i="4"/>
  <c r="F138" i="4"/>
  <c r="E138" i="4"/>
  <c r="D138" i="4"/>
  <c r="C138" i="4"/>
  <c r="B138" i="4"/>
  <c r="L137" i="4"/>
  <c r="K137" i="4"/>
  <c r="J137" i="4"/>
  <c r="I137" i="4"/>
  <c r="H137" i="4"/>
  <c r="G137" i="4"/>
  <c r="F137" i="4"/>
  <c r="E137" i="4"/>
  <c r="D137" i="4"/>
  <c r="C137" i="4"/>
  <c r="B137" i="4"/>
  <c r="L104" i="4"/>
  <c r="K104" i="4"/>
  <c r="J104" i="4"/>
  <c r="I104" i="4"/>
  <c r="H104" i="4"/>
  <c r="G104" i="4"/>
  <c r="F104" i="4"/>
  <c r="E104" i="4"/>
  <c r="D104" i="4"/>
  <c r="L103" i="4"/>
  <c r="K103" i="4"/>
  <c r="J103" i="4"/>
  <c r="I103" i="4"/>
  <c r="H103" i="4"/>
  <c r="G103" i="4"/>
  <c r="F103" i="4"/>
  <c r="E103" i="4"/>
  <c r="D103" i="4"/>
  <c r="B104" i="4"/>
  <c r="B103" i="4"/>
  <c r="C104" i="4"/>
  <c r="C103" i="4"/>
  <c r="K66" i="4"/>
  <c r="J66" i="4"/>
  <c r="I66" i="4"/>
  <c r="H66" i="4"/>
  <c r="G66" i="4"/>
  <c r="F66" i="4"/>
  <c r="E66" i="4"/>
  <c r="D66" i="4"/>
  <c r="C66" i="4"/>
  <c r="B66" i="4"/>
  <c r="L34" i="4"/>
  <c r="I34" i="4"/>
  <c r="C34" i="4"/>
  <c r="K105" i="1"/>
  <c r="J105" i="1"/>
  <c r="I105" i="1"/>
  <c r="H105" i="1"/>
  <c r="G105" i="1"/>
  <c r="F105" i="1"/>
  <c r="E105" i="1"/>
  <c r="D105" i="1"/>
  <c r="C105" i="1"/>
  <c r="K104" i="1"/>
  <c r="J104" i="1"/>
  <c r="I104" i="1"/>
  <c r="H104" i="1"/>
  <c r="G104" i="1"/>
  <c r="F104" i="1"/>
  <c r="E104" i="1"/>
  <c r="D104" i="1"/>
  <c r="C104" i="1"/>
  <c r="B105" i="1"/>
  <c r="L33" i="4"/>
  <c r="I33" i="4"/>
  <c r="C33" i="4"/>
  <c r="B104" i="1"/>
  <c r="J67" i="1"/>
  <c r="I67" i="1"/>
  <c r="H67" i="1"/>
  <c r="G67" i="1"/>
  <c r="F67" i="1"/>
  <c r="E67" i="1"/>
  <c r="D67" i="1"/>
  <c r="C67" i="1"/>
  <c r="B67" i="1"/>
  <c r="J35" i="1"/>
  <c r="J34" i="1"/>
  <c r="F35" i="1"/>
  <c r="F34" i="1"/>
  <c r="C35" i="1"/>
  <c r="C34" i="1"/>
  <c r="D68" i="4" l="1"/>
  <c r="A1" i="4"/>
  <c r="A1" i="5"/>
</calcChain>
</file>

<file path=xl/sharedStrings.xml><?xml version="1.0" encoding="utf-8"?>
<sst xmlns="http://schemas.openxmlformats.org/spreadsheetml/2006/main" count="544" uniqueCount="132">
  <si>
    <t>Maakunta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</si>
  <si>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</si>
  <si>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</si>
  <si>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</si>
  <si>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</si>
  <si>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</si>
  <si>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</si>
  <si>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</si>
  <si>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</si>
  <si>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</si>
  <si>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</si>
  <si>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</si>
  <si>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Pohjanmaa</t>
  </si>
  <si>
    <t>Kainuu</t>
  </si>
  <si>
    <t>Lappi</t>
  </si>
  <si>
    <t>Yhteensä</t>
  </si>
  <si>
    <t>Muutos</t>
  </si>
  <si>
    <t>€</t>
  </si>
  <si>
    <t>(hyte mukana)</t>
  </si>
  <si>
    <t>€/as</t>
  </si>
  <si>
    <t>min</t>
  </si>
  <si>
    <t>maks</t>
  </si>
  <si>
    <t>Osuus rahoituksesta</t>
  </si>
  <si>
    <t>Asukas-</t>
  </si>
  <si>
    <t>perusteinen</t>
  </si>
  <si>
    <t>Saaristoisuus-</t>
  </si>
  <si>
    <t>lisä</t>
  </si>
  <si>
    <t>Hyte mukana</t>
  </si>
  <si>
    <t>Muutokset, hyte mukana</t>
  </si>
  <si>
    <t>Muutokset, ilman hyteä</t>
  </si>
  <si>
    <t>ilman hyteä</t>
  </si>
  <si>
    <t>Muutokset</t>
  </si>
  <si>
    <t>hyte mukana</t>
  </si>
  <si>
    <t>Etelä-Pohjanmaa</t>
  </si>
  <si>
    <t>Keski-Pohjanmaa</t>
  </si>
  <si>
    <t>Pohjois-Pohjanmaa</t>
  </si>
  <si>
    <t>Laskennallinen rahoitus</t>
  </si>
  <si>
    <t>Helsinki</t>
  </si>
  <si>
    <t>Vantaa ja Kerava</t>
  </si>
  <si>
    <t>Länsi-Uusimaa</t>
  </si>
  <si>
    <t>Itä-Uusimaa</t>
  </si>
  <si>
    <t>Keski-Uusimaa</t>
  </si>
  <si>
    <t>Manner-Suomi</t>
  </si>
  <si>
    <t>Vieraskielisyys-</t>
  </si>
  <si>
    <t>Kaksikielisyys-</t>
  </si>
  <si>
    <t>Asukastiheys-</t>
  </si>
  <si>
    <t>Pelastustoimen</t>
  </si>
  <si>
    <t>palvelutarve</t>
  </si>
  <si>
    <t>kerroin</t>
  </si>
  <si>
    <t>riskikerroin</t>
  </si>
  <si>
    <t>2023-2029</t>
  </si>
  <si>
    <t xml:space="preserve"> +/- 10 €/as</t>
  </si>
  <si>
    <t xml:space="preserve"> +/- 30 €/as</t>
  </si>
  <si>
    <t xml:space="preserve"> +/- 60 €/as</t>
  </si>
  <si>
    <t xml:space="preserve"> +/-90 €/as</t>
  </si>
  <si>
    <t xml:space="preserve"> +/-120 €/as</t>
  </si>
  <si>
    <t xml:space="preserve"> +/-150 €/as</t>
  </si>
  <si>
    <t>0 €/as</t>
  </si>
  <si>
    <t>Terveydenhuollon</t>
  </si>
  <si>
    <t>Vanhustenhuollon</t>
  </si>
  <si>
    <t>Sosiaalihuollon</t>
  </si>
  <si>
    <t>Hyte-</t>
  </si>
  <si>
    <t>perusteisuus</t>
  </si>
  <si>
    <t xml:space="preserve">Alla olevissa laskelmissa on esitetty sote-maakuntien pelastustoimen tehtävien rahoitus kriteereittäin vuoden 2020 kustannustasolla sekä muutokset nykytilaan verrattuna. </t>
  </si>
  <si>
    <t>Sote-maakuntien pelastustoimen tehtävien rahoituslaskelma kriteereittäin, €/as</t>
  </si>
  <si>
    <t>Sote-</t>
  </si>
  <si>
    <t>Sote-maakuntien pelastustoimen tehtävien rahoituslaskelma kriteereittäin, € yht.</t>
  </si>
  <si>
    <t>Sote-maakuntien pelastustoimen tehtävien rahoituslaskelma, yhteenveto muutoksista.</t>
  </si>
  <si>
    <t>Sote-palvelutarve yhteensä</t>
  </si>
  <si>
    <t xml:space="preserve">Laskelmat esitetään vuoden 2020 kustannustasolla. </t>
  </si>
  <si>
    <t>Sote-maakuntien yleiskatteinen laskennallinen rahoitus</t>
  </si>
  <si>
    <t>Sote-maakuntien yleiskatteellinen rahoitus kriteereittäin, € yht.</t>
  </si>
  <si>
    <t>Sote-maakuntien yleiskatteellinen rahoitus kriteereittäin, €/as</t>
  </si>
  <si>
    <t>Siirtyvä kustannus (TA2020)</t>
  </si>
  <si>
    <t xml:space="preserve">Alla olevissa laskelmissa on esitetty sote-maakuntien sote-tehtävien laskennallinen rahoitus kriteereittäin vuoden 2020 kustannustasolla sekä muutokset nykytilaan verrattuna. </t>
  </si>
  <si>
    <t>Sote-maakuntien sote-tehtävien rahoitus kriteereittäin, € yht.</t>
  </si>
  <si>
    <t>Sote-maakuntien sote-tehtävien rahoitus kriteereittäin, €/as</t>
  </si>
  <si>
    <t xml:space="preserve">Alla olevissa laskelmissa on esitetty sote-maakuntien tehtävien yleiskatteinen rahoitus ja muutos nykytilaan verrattuna, sekä laskennallinen rahoitus kriteereittäin. </t>
  </si>
  <si>
    <t>Sote-maakuntien laskennallinen rahoitus sote-tehtävissä</t>
  </si>
  <si>
    <t>Sote-maakuntien  rahoituslaskelma pelastustoimen tehtävissä</t>
  </si>
  <si>
    <t>palvelutarvekerroin</t>
  </si>
  <si>
    <t>Saamenkielisyys-</t>
  </si>
  <si>
    <t>Sote-maakuntien yleiskatteellinen rahoitus, yhteenveto muutoksista.</t>
  </si>
  <si>
    <t>Sote-maakuntien sote-tehtävien rahoitus, yhteenveto muutoksista.</t>
  </si>
  <si>
    <t>Tässä työkirjassa kuvataan sote-maakuntien laskennallisen rahoituksen muodostuminen.</t>
  </si>
  <si>
    <t>Kunnittaiset kustannustiedot on summattu maakunnittain, jolloin saadaan maakunnan nykytilannetta kuvaava kustannustaso.</t>
  </si>
  <si>
    <r>
      <rPr>
        <b/>
        <u/>
        <sz val="9"/>
        <color theme="1"/>
        <rFont val="Arial Narrow"/>
        <family val="2"/>
      </rPr>
      <t>Yleiskatteinen rahoitus -välilehdellä</t>
    </r>
    <r>
      <rPr>
        <u/>
        <sz val="9"/>
        <color theme="1"/>
        <rFont val="Arial Narrow"/>
        <family val="2"/>
      </rPr>
      <t xml:space="preserve"> kuvataan sote-maakuntien yleiskatteinen laskennallinen rahoitus kokonaisuudessaan.</t>
    </r>
  </si>
  <si>
    <t xml:space="preserve">Laskennallinen rahoitus </t>
  </si>
  <si>
    <t>Siirtymätasausta tarkastellaan koko yleiskatteellisen laskennallisen rahoituksen osalta.</t>
  </si>
  <si>
    <t>Vuosittainen rahoituksen muutos nykytilanteeseen verrattuna siirtymäkaudella on enintään:</t>
  </si>
  <si>
    <t>Enimmäismuutoksen ylittävä osuus tasataan toistaiseksi pysyvällä siirtymätasauksella.  </t>
  </si>
  <si>
    <t xml:space="preserve">Maakunnan laskennallinen yleiskatteinen rahoitus esitetään kriteereittäin sekä euromääräisinä summina että euroa per asukas, </t>
  </si>
  <si>
    <t>jolloin maakunnan laskennallisen rahoituksen muodostumista voi tarkastella eri tekijöiden perusteella.</t>
  </si>
  <si>
    <r>
      <rPr>
        <b/>
        <u/>
        <sz val="9"/>
        <color theme="1"/>
        <rFont val="Arial Narrow"/>
        <family val="2"/>
      </rPr>
      <t>Sote-rahoitus -välilehdellä</t>
    </r>
    <r>
      <rPr>
        <u/>
        <sz val="9"/>
        <color theme="1"/>
        <rFont val="Arial Narrow"/>
        <family val="2"/>
      </rPr>
      <t xml:space="preserve"> kuvataan maakuntien sote-tehtävien laskennallinen rahoitus</t>
    </r>
  </si>
  <si>
    <t>Yleiskatteinen rahoitus on yhteenveto Sote-rahoitus - ja Pelastustoimen rahoitus -välilehdillä esitetyistä laskelmista.</t>
  </si>
  <si>
    <t xml:space="preserve">Siirtyvät kustannukset muodostavat maakuntien yleiskatteisen rahoituksen pohjan koko maan tasolla. </t>
  </si>
  <si>
    <t>Vuoden 2020 talousarviotietojen perusteella kuntien siirtyviä soten ja pelastustoimen kustannuksia on yhteensä n. 19,056 mrd. euroa.</t>
  </si>
  <si>
    <t xml:space="preserve">Sote-tehtävien rahoituksen pohjana on kuntien siirtyviä sote-kustannuksia yhteensä n. 18,614 mrd. euroa. </t>
  </si>
  <si>
    <t>Hyte-kerroin on tarkoitus sisällyttää maakuntien laskennalliseen rahoitukseen vuodesta 2026 alkaen.</t>
  </si>
  <si>
    <r>
      <rPr>
        <b/>
        <u/>
        <sz val="9"/>
        <color theme="1"/>
        <rFont val="Arial Narrow"/>
        <family val="2"/>
      </rPr>
      <t>Pelastuksen rahoitus -välilehdellä</t>
    </r>
    <r>
      <rPr>
        <u/>
        <sz val="9"/>
        <color theme="1"/>
        <rFont val="Arial Narrow"/>
        <family val="2"/>
      </rPr>
      <t xml:space="preserve"> kuvataan pelastustoimen tehtävien laskennallinen rahoitus.</t>
    </r>
  </si>
  <si>
    <t xml:space="preserve">Uudistuksen voimaantulovuotena siirrytään suoraan täysimääräiseen laskennalliseen rahoitusmalliin, jolloin tarvetekijöiden muutos </t>
  </si>
  <si>
    <t>otetaan heti huomioon täysimääräisesti.</t>
  </si>
  <si>
    <t xml:space="preserve">Muutos suhteessa nykytilaan lasketaan vertaamalla maakunnan saamaa laskennallista yleiskatteista rahoitusta maakunnan kuntien </t>
  </si>
  <si>
    <t>siirtyviin kustannuksiin. Jos muutos on negatiivinen, on maakunnan saama laskennallinen rahoitus alhaisempaa kuin maakunnan</t>
  </si>
  <si>
    <t>kuntien yhteenlasketut siirtyvät kustannukset. Jos muutos on positiivinen, on maakunnan saama laskennallinen rahoitus</t>
  </si>
  <si>
    <t>korkeampaa kuin maakunnan kuntien yhteenlasketut siirtyvät kustannukset.</t>
  </si>
  <si>
    <t>kriteereihin.</t>
  </si>
  <si>
    <t>Maakunnittainen laskennallinen yleiskatteinen rahoitus perustuu sote-palveluiden ja pelastustoimen palveluiden käyttöä kuvaaviin</t>
  </si>
  <si>
    <t xml:space="preserve">Maakunnittaiset siirtyvät kustannukset perustuvat kuntien vuoden 2020 talousarvion mukaisiin sote-tehtävien ja pelastustoimen </t>
  </si>
  <si>
    <t>kustannuksiin. Laskennassa on käytetty kuntakohtaisesti vuosien 2019 ja 2020 kustannustietojen keskiarvoja,</t>
  </si>
  <si>
    <t>Pelastutoimen rahoituksen pohjana on kuntien siirtyviä pelastustoimen kustannuksia n. 443 milj. euroa.</t>
  </si>
  <si>
    <t xml:space="preserve">Sote-tehtävien laskennallisen rahoituksen määräytymistekijät ovat asukasperusteissuus, sote-palvelutarvekerroin </t>
  </si>
  <si>
    <t>ja ilman hyte-kerrointa.</t>
  </si>
  <si>
    <t xml:space="preserve">Laskennallinen rahoitus on esitetty niin että yhtenä määräytymistekijänä on terveyden ja hyvinvoinnin edistämisen (hyte)-kerroin </t>
  </si>
  <si>
    <t>Pelastustoimen laskennallisen rahoituksen määräytymistekijät ovat asukasperusteisuus,</t>
  </si>
  <si>
    <t>asukastiheyskerroin ja pelastustoimen riskikerroin.</t>
  </si>
  <si>
    <t>(joka muodostuu terveydenhuollon, vanhustenhuollon ja sosiaalihuollon palvelutarvekertoimista), vieraskielisyyskerroin,</t>
  </si>
  <si>
    <t>kaksikielisyyslisä, asukastiheyskerroin, saaristoisuuslisä ja saamenkielisyyslisä.</t>
  </si>
  <si>
    <t>•1. vuosi: 0 euroa/as</t>
  </si>
  <si>
    <t>•2. vuosi: +/- 10 euroa/as</t>
  </si>
  <si>
    <t>•3. vuosi: +/- 30 euroa/as</t>
  </si>
  <si>
    <t>•4. vuosi: +/- 60 euroa/as</t>
  </si>
  <si>
    <t>•5. vuosi: +/- 90 euroa/as</t>
  </si>
  <si>
    <t>•6. vuosi: +/- 120 euroa/as</t>
  </si>
  <si>
    <t>•7. vuosi: +/- 150 euroa/as (toistaiseksi pysyvä siirtymätasaus)</t>
  </si>
  <si>
    <t>jotka on skaalattu koko maan tasolla vuoden 2020 tasoon. Tiedot löytyvät tutkihallintoa.fi sivuilta.</t>
  </si>
  <si>
    <t>Sote-maakuntien siirtymätasaus</t>
  </si>
  <si>
    <t>Alla olevissa laskelmissa on esitetty sote-maakuntien siirtymätasaus (2023-2029).</t>
  </si>
  <si>
    <t>Siirtymätasaus €</t>
  </si>
  <si>
    <t>Siirtymätasaus €/as</t>
  </si>
  <si>
    <r>
      <rPr>
        <b/>
        <u/>
        <sz val="9"/>
        <color theme="1"/>
        <rFont val="Arial Narrow"/>
        <family val="2"/>
      </rPr>
      <t>Siirtymätasaus -välilehdellä</t>
    </r>
    <r>
      <rPr>
        <u/>
        <sz val="9"/>
        <color theme="1"/>
        <rFont val="Arial Narrow"/>
        <family val="2"/>
      </rPr>
      <t xml:space="preserve"> esitetään laskelma sote-maakuntien siirtymätasauksesta</t>
    </r>
  </si>
  <si>
    <t>VM/KAO 9.6.2020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</si>
</sst>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\ %"/>
    <numFmt numFmtId="165" formatCode="#,##0_ ;[Red]\-#,##0\ "/>
    <numFmt numFmtId="166" formatCode="0_ ;[Red]\-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000000"/>
      <name val="Arial Narrow"/>
      <family val="2"/>
    </font>
    <font>
      <b/>
      <sz val="10"/>
      <color theme="1"/>
      <name val="Arial Narrow"/>
      <family val="2"/>
    </font>
    <font>
      <sz val="18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u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10"/>
      <color rgb="FFD90066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6" fillId="0" borderId="1" xfId="0" applyFont="1" applyBorder="1"/>
    <xf numFmtId="3" fontId="3" fillId="0" borderId="0" xfId="0" applyNumberFormat="1" applyFont="1"/>
    <xf numFmtId="3" fontId="5" fillId="0" borderId="0" xfId="0" applyNumberFormat="1" applyFont="1" applyFill="1" applyBorder="1"/>
    <xf numFmtId="3" fontId="6" fillId="0" borderId="0" xfId="0" applyNumberFormat="1" applyFont="1" applyFill="1" applyBorder="1"/>
    <xf numFmtId="0" fontId="5" fillId="0" borderId="0" xfId="0" applyFont="1"/>
    <xf numFmtId="3" fontId="4" fillId="0" borderId="0" xfId="0" applyNumberFormat="1" applyFont="1"/>
    <xf numFmtId="0" fontId="4" fillId="0" borderId="0" xfId="0" applyFont="1"/>
    <xf numFmtId="10" fontId="4" fillId="0" borderId="0" xfId="1" applyNumberFormat="1" applyFont="1"/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6" fillId="0" borderId="0" xfId="0" applyFont="1" applyBorder="1"/>
    <xf numFmtId="165" fontId="5" fillId="0" borderId="0" xfId="0" applyNumberFormat="1" applyFont="1"/>
    <xf numFmtId="3" fontId="5" fillId="0" borderId="0" xfId="0" applyNumberFormat="1" applyFont="1"/>
    <xf numFmtId="165" fontId="3" fillId="0" borderId="0" xfId="0" applyNumberFormat="1" applyFont="1"/>
    <xf numFmtId="0" fontId="5" fillId="0" borderId="0" xfId="0" applyFont="1" applyFill="1"/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 applyAlignment="1">
      <alignment horizontal="right"/>
    </xf>
    <xf numFmtId="0" fontId="8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Border="1"/>
    <xf numFmtId="10" fontId="3" fillId="0" borderId="0" xfId="0" applyNumberFormat="1" applyFont="1"/>
    <xf numFmtId="0" fontId="4" fillId="0" borderId="0" xfId="0" applyFont="1" applyBorder="1"/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165" fontId="3" fillId="0" borderId="0" xfId="0" applyNumberFormat="1" applyFont="1"/>
    <xf numFmtId="0" fontId="6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0" fillId="0" borderId="0" xfId="0" applyNumberFormat="1"/>
    <xf numFmtId="0" fontId="10" fillId="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5" fontId="0" fillId="0" borderId="0" xfId="0" applyNumberFormat="1"/>
    <xf numFmtId="165" fontId="5" fillId="0" borderId="0" xfId="0" applyNumberFormat="1" applyFont="1" applyBorder="1"/>
    <xf numFmtId="0" fontId="0" fillId="0" borderId="0" xfId="0" applyAlignment="1"/>
    <xf numFmtId="0" fontId="4" fillId="0" borderId="0" xfId="0" applyFont="1" applyAlignment="1">
      <alignment horizontal="center"/>
    </xf>
    <xf numFmtId="0" fontId="13" fillId="0" borderId="1" xfId="0" applyFont="1" applyBorder="1"/>
    <xf numFmtId="3" fontId="4" fillId="0" borderId="0" xfId="1" applyNumberFormat="1" applyFont="1"/>
    <xf numFmtId="3" fontId="3" fillId="0" borderId="0" xfId="1" applyNumberFormat="1" applyFont="1"/>
    <xf numFmtId="164" fontId="3" fillId="0" borderId="0" xfId="1" applyNumberFormat="1" applyFont="1"/>
    <xf numFmtId="0" fontId="6" fillId="0" borderId="0" xfId="0" applyFont="1" applyBorder="1" applyAlignment="1">
      <alignment horizontal="center"/>
    </xf>
    <xf numFmtId="3" fontId="5" fillId="0" borderId="0" xfId="0" applyNumberFormat="1" applyFont="1" applyBorder="1"/>
    <xf numFmtId="0" fontId="7" fillId="0" borderId="1" xfId="0" applyFont="1" applyFill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1" xfId="0" applyFont="1" applyFill="1" applyBorder="1"/>
    <xf numFmtId="166" fontId="5" fillId="0" borderId="0" xfId="0" applyNumberFormat="1" applyFont="1"/>
    <xf numFmtId="166" fontId="5" fillId="0" borderId="0" xfId="0" applyNumberFormat="1" applyFont="1" applyBorder="1"/>
    <xf numFmtId="166" fontId="3" fillId="0" borderId="0" xfId="0" applyNumberFormat="1" applyFont="1"/>
    <xf numFmtId="165" fontId="3" fillId="0" borderId="0" xfId="1" applyNumberFormat="1" applyFont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/>
    <xf numFmtId="10" fontId="4" fillId="0" borderId="0" xfId="1" applyNumberFormat="1" applyFont="1" applyFill="1" applyBorder="1"/>
    <xf numFmtId="3" fontId="6" fillId="0" borderId="0" xfId="0" applyNumberFormat="1" applyFont="1"/>
    <xf numFmtId="165" fontId="4" fillId="0" borderId="0" xfId="1" applyNumberFormat="1" applyFont="1"/>
    <xf numFmtId="3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6" fillId="0" borderId="2" xfId="0" applyNumberFormat="1" applyFont="1" applyFill="1" applyBorder="1"/>
    <xf numFmtId="3" fontId="4" fillId="0" borderId="2" xfId="0" applyNumberFormat="1" applyFont="1" applyBorder="1"/>
    <xf numFmtId="3" fontId="4" fillId="0" borderId="2" xfId="1" applyNumberFormat="1" applyFont="1" applyBorder="1"/>
    <xf numFmtId="3" fontId="3" fillId="0" borderId="2" xfId="0" applyNumberFormat="1" applyFont="1" applyBorder="1"/>
    <xf numFmtId="0" fontId="3" fillId="0" borderId="2" xfId="0" applyFont="1" applyBorder="1"/>
    <xf numFmtId="165" fontId="3" fillId="0" borderId="0" xfId="0" applyNumberFormat="1" applyFont="1" applyBorder="1" applyAlignment="1">
      <alignment horizontal="right"/>
    </xf>
    <xf numFmtId="165" fontId="11" fillId="0" borderId="0" xfId="0" applyNumberFormat="1" applyFont="1"/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2" fillId="0" borderId="0" xfId="0" applyNumberFormat="1" applyFont="1" applyBorder="1"/>
    <xf numFmtId="3" fontId="4" fillId="0" borderId="0" xfId="0" applyNumberFormat="1" applyFont="1" applyBorder="1"/>
    <xf numFmtId="3" fontId="3" fillId="0" borderId="0" xfId="0" applyNumberFormat="1" applyFont="1" applyBorder="1"/>
    <xf numFmtId="10" fontId="4" fillId="0" borderId="0" xfId="1" applyNumberFormat="1" applyFont="1" applyBorder="1"/>
    <xf numFmtId="165" fontId="3" fillId="0" borderId="0" xfId="0" applyNumberFormat="1" applyFont="1" applyBorder="1"/>
    <xf numFmtId="0" fontId="4" fillId="0" borderId="2" xfId="0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right"/>
    </xf>
    <xf numFmtId="10" fontId="4" fillId="0" borderId="2" xfId="1" applyNumberFormat="1" applyFont="1" applyBorder="1"/>
    <xf numFmtId="166" fontId="3" fillId="0" borderId="2" xfId="0" applyNumberFormat="1" applyFont="1" applyBorder="1"/>
    <xf numFmtId="165" fontId="12" fillId="0" borderId="0" xfId="0" applyNumberFormat="1" applyFont="1"/>
    <xf numFmtId="0" fontId="8" fillId="2" borderId="0" xfId="0" applyFont="1" applyFill="1" applyAlignment="1">
      <alignment vertical="center"/>
    </xf>
    <xf numFmtId="0" fontId="0" fillId="2" borderId="0" xfId="0" applyFill="1"/>
    <xf numFmtId="165" fontId="3" fillId="0" borderId="0" xfId="0" applyNumberFormat="1" applyFont="1" applyFill="1"/>
    <xf numFmtId="0" fontId="4" fillId="0" borderId="0" xfId="0" applyFont="1" applyAlignment="1">
      <alignment horizontal="center"/>
    </xf>
    <xf numFmtId="1" fontId="6" fillId="0" borderId="1" xfId="0" applyNumberFormat="1" applyFont="1" applyBorder="1"/>
    <xf numFmtId="0" fontId="14" fillId="2" borderId="0" xfId="0" applyFont="1" applyFill="1"/>
    <xf numFmtId="0" fontId="10" fillId="0" borderId="0" xfId="0" applyFont="1"/>
    <xf numFmtId="0" fontId="15" fillId="0" borderId="0" xfId="0" applyFont="1" applyAlignment="1"/>
    <xf numFmtId="0" fontId="16" fillId="0" borderId="0" xfId="0" applyFont="1"/>
    <xf numFmtId="0" fontId="15" fillId="0" borderId="0" xfId="0" applyFont="1"/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0" fontId="19" fillId="0" borderId="0" xfId="0" applyFont="1" applyAlignment="1">
      <alignment vertical="center" readingOrder="1"/>
    </xf>
    <xf numFmtId="0" fontId="19" fillId="0" borderId="0" xfId="0" applyFont="1"/>
    <xf numFmtId="0" fontId="19" fillId="0" borderId="0" xfId="0" applyFont="1" applyAlignment="1">
      <alignment horizontal="left" vertical="center" indent="4" readingOrder="1"/>
    </xf>
    <xf numFmtId="0" fontId="19" fillId="0" borderId="0" xfId="0" applyFont="1" applyAlignment="1">
      <alignment horizontal="left" vertical="center" indent="1" readingOrder="1"/>
    </xf>
    <xf numFmtId="0" fontId="21" fillId="0" borderId="0" xfId="2" applyFont="1" applyAlignment="1">
      <alignment horizontal="left" vertical="center" indent="2" readingOrder="1"/>
    </xf>
    <xf numFmtId="0" fontId="18" fillId="0" borderId="0" xfId="0" applyFont="1" applyAlignment="1">
      <alignment horizontal="left" vertical="center" indent="2" readingOrder="1"/>
    </xf>
    <xf numFmtId="0" fontId="4" fillId="0" borderId="0" xfId="0" applyFont="1" applyAlignment="1">
      <alignment horizontal="center"/>
    </xf>
  </cellXfs>
  <cellStyles count="3">
    <cellStyle name="Hyperlinkki" xfId="2" builtinId="8"/>
    <cellStyle name="Normaali" xfId="0" builtinId="0"/>
    <cellStyle name="Prosenttia" xfId="1" builtinId="5"/>
  </cellStyles>
  <dxfs count="2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zoomScale="130" zoomScaleNormal="130" workbookViewId="0">
      <selection activeCell="L28" sqref="L28"/>
    </sheetView>
  </sheetViews>
  <sheetFormatPr defaultColWidth="9.1796875" defaultRowHeight="11.5" x14ac:dyDescent="0.25"/>
  <cols>
    <col min="1" max="8" width="9.1796875" style="100"/>
    <col min="9" max="9" width="13.81640625" style="100" customWidth="1"/>
    <col min="10" max="16384" width="9.1796875" style="100"/>
  </cols>
  <sheetData>
    <row r="1" spans="1:19" x14ac:dyDescent="0.25">
      <c r="A1" s="103" t="s">
        <v>84</v>
      </c>
    </row>
    <row r="3" spans="1:19" x14ac:dyDescent="0.25">
      <c r="A3" s="102" t="s">
        <v>86</v>
      </c>
      <c r="B3" s="102"/>
      <c r="C3" s="102"/>
      <c r="D3" s="102"/>
      <c r="E3" s="102"/>
      <c r="F3" s="102"/>
      <c r="G3" s="102"/>
      <c r="H3" s="102"/>
    </row>
    <row r="4" spans="1:19" x14ac:dyDescent="0.25">
      <c r="A4" s="100" t="s">
        <v>94</v>
      </c>
      <c r="B4" s="102"/>
      <c r="C4" s="102"/>
      <c r="D4" s="102"/>
      <c r="E4" s="102"/>
      <c r="F4" s="102"/>
      <c r="G4" s="102"/>
      <c r="H4" s="102"/>
    </row>
    <row r="5" spans="1:19" x14ac:dyDescent="0.25">
      <c r="B5" s="102"/>
      <c r="C5" s="102"/>
      <c r="D5" s="102"/>
      <c r="E5" s="102"/>
      <c r="F5" s="102"/>
      <c r="G5" s="102"/>
      <c r="H5" s="102"/>
    </row>
    <row r="6" spans="1:19" ht="13" x14ac:dyDescent="0.3">
      <c r="A6" s="101" t="s">
        <v>73</v>
      </c>
      <c r="M6" s="112"/>
      <c r="N6" s="106"/>
      <c r="O6" s="106"/>
      <c r="P6" s="106"/>
      <c r="Q6" s="106"/>
      <c r="R6" s="106"/>
      <c r="S6" s="106"/>
    </row>
    <row r="7" spans="1:19" ht="13" x14ac:dyDescent="0.3">
      <c r="A7" s="100" t="s">
        <v>108</v>
      </c>
      <c r="M7" s="113"/>
      <c r="N7" s="106"/>
      <c r="O7" s="106"/>
      <c r="P7" s="106"/>
      <c r="Q7" s="106"/>
      <c r="R7" s="106"/>
      <c r="S7" s="106"/>
    </row>
    <row r="8" spans="1:19" ht="13" x14ac:dyDescent="0.3">
      <c r="A8" s="100" t="s">
        <v>109</v>
      </c>
      <c r="M8" s="113"/>
      <c r="N8" s="106"/>
      <c r="O8" s="106"/>
      <c r="P8" s="106"/>
      <c r="Q8" s="106"/>
      <c r="R8" s="106"/>
      <c r="S8" s="106"/>
    </row>
    <row r="9" spans="1:19" ht="13" x14ac:dyDescent="0.3">
      <c r="A9" s="100" t="s">
        <v>125</v>
      </c>
      <c r="M9" s="113"/>
      <c r="N9" s="106"/>
      <c r="O9" s="106"/>
      <c r="P9" s="106"/>
      <c r="Q9" s="106"/>
      <c r="R9" s="106"/>
      <c r="S9" s="106"/>
    </row>
    <row r="10" spans="1:19" ht="13" x14ac:dyDescent="0.3">
      <c r="A10" s="100" t="s">
        <v>85</v>
      </c>
      <c r="M10" s="113"/>
      <c r="N10" s="106"/>
      <c r="O10" s="106"/>
      <c r="P10" s="106"/>
      <c r="Q10" s="106"/>
      <c r="R10" s="106"/>
      <c r="S10" s="106"/>
    </row>
    <row r="11" spans="1:19" ht="13" x14ac:dyDescent="0.3">
      <c r="A11" s="100" t="s">
        <v>95</v>
      </c>
      <c r="M11" s="113"/>
      <c r="N11" s="106"/>
      <c r="O11" s="106"/>
      <c r="P11" s="106"/>
      <c r="Q11" s="106"/>
      <c r="R11" s="106"/>
      <c r="S11" s="106"/>
    </row>
    <row r="12" spans="1:19" x14ac:dyDescent="0.25">
      <c r="A12" s="100" t="s">
        <v>96</v>
      </c>
    </row>
    <row r="14" spans="1:19" x14ac:dyDescent="0.25">
      <c r="A14" s="103" t="s">
        <v>87</v>
      </c>
    </row>
    <row r="15" spans="1:19" x14ac:dyDescent="0.25">
      <c r="A15" s="100" t="s">
        <v>107</v>
      </c>
    </row>
    <row r="16" spans="1:19" x14ac:dyDescent="0.25">
      <c r="A16" s="100" t="s">
        <v>106</v>
      </c>
    </row>
    <row r="17" spans="1:20" x14ac:dyDescent="0.25">
      <c r="A17" s="103" t="s">
        <v>16</v>
      </c>
    </row>
    <row r="18" spans="1:20" x14ac:dyDescent="0.25">
      <c r="A18" s="100" t="s">
        <v>102</v>
      </c>
    </row>
    <row r="19" spans="1:20" x14ac:dyDescent="0.25">
      <c r="A19" s="100" t="s">
        <v>103</v>
      </c>
    </row>
    <row r="20" spans="1:20" x14ac:dyDescent="0.25">
      <c r="A20" s="100" t="s">
        <v>104</v>
      </c>
    </row>
    <row r="21" spans="1:20" x14ac:dyDescent="0.25">
      <c r="A21" s="100" t="s">
        <v>105</v>
      </c>
    </row>
    <row r="22" spans="1:20" x14ac:dyDescent="0.25">
      <c r="A22" s="100" t="s">
        <v>91</v>
      </c>
    </row>
    <row r="23" spans="1:20" x14ac:dyDescent="0.25">
      <c r="A23" s="100" t="s">
        <v>92</v>
      </c>
      <c r="K23" s="107"/>
      <c r="L23" s="107"/>
      <c r="M23" s="107"/>
      <c r="N23" s="107"/>
      <c r="O23" s="107"/>
      <c r="P23" s="107"/>
      <c r="Q23" s="107"/>
      <c r="R23" s="107"/>
      <c r="S23" s="107"/>
      <c r="T23" s="107"/>
    </row>
    <row r="25" spans="1:20" x14ac:dyDescent="0.25">
      <c r="A25" s="102" t="s">
        <v>93</v>
      </c>
    </row>
    <row r="26" spans="1:20" x14ac:dyDescent="0.25">
      <c r="A26" s="104" t="s">
        <v>97</v>
      </c>
    </row>
    <row r="27" spans="1:20" x14ac:dyDescent="0.25">
      <c r="A27" s="104" t="s">
        <v>111</v>
      </c>
    </row>
    <row r="28" spans="1:20" x14ac:dyDescent="0.25">
      <c r="A28" s="104" t="s">
        <v>116</v>
      </c>
    </row>
    <row r="29" spans="1:20" x14ac:dyDescent="0.25">
      <c r="A29" s="104" t="s">
        <v>117</v>
      </c>
    </row>
    <row r="30" spans="1:20" x14ac:dyDescent="0.25">
      <c r="A30" s="104" t="s">
        <v>113</v>
      </c>
    </row>
    <row r="31" spans="1:20" x14ac:dyDescent="0.25">
      <c r="A31" s="105" t="s">
        <v>112</v>
      </c>
    </row>
    <row r="32" spans="1:20" x14ac:dyDescent="0.25">
      <c r="A32" s="104" t="s">
        <v>98</v>
      </c>
    </row>
    <row r="34" spans="1:6" x14ac:dyDescent="0.25">
      <c r="A34" s="102" t="s">
        <v>99</v>
      </c>
    </row>
    <row r="35" spans="1:6" x14ac:dyDescent="0.25">
      <c r="A35" s="100" t="s">
        <v>110</v>
      </c>
    </row>
    <row r="36" spans="1:6" x14ac:dyDescent="0.25">
      <c r="A36" s="100" t="s">
        <v>114</v>
      </c>
    </row>
    <row r="37" spans="1:6" x14ac:dyDescent="0.25">
      <c r="A37" s="100" t="s">
        <v>115</v>
      </c>
    </row>
    <row r="39" spans="1:6" x14ac:dyDescent="0.25">
      <c r="A39" s="102" t="s">
        <v>130</v>
      </c>
    </row>
    <row r="40" spans="1:6" x14ac:dyDescent="0.25">
      <c r="A40" s="108" t="s">
        <v>100</v>
      </c>
      <c r="B40" s="109"/>
      <c r="C40" s="109"/>
      <c r="D40" s="109"/>
      <c r="E40" s="109"/>
      <c r="F40" s="109"/>
    </row>
    <row r="41" spans="1:6" x14ac:dyDescent="0.25">
      <c r="A41" s="108" t="s">
        <v>101</v>
      </c>
      <c r="B41" s="109"/>
      <c r="C41" s="109"/>
      <c r="D41" s="109"/>
      <c r="E41" s="109"/>
      <c r="F41" s="109"/>
    </row>
    <row r="42" spans="1:6" x14ac:dyDescent="0.25">
      <c r="A42" s="108" t="s">
        <v>88</v>
      </c>
      <c r="B42" s="109"/>
      <c r="C42" s="109"/>
      <c r="D42" s="109"/>
      <c r="E42" s="109"/>
      <c r="F42" s="109"/>
    </row>
    <row r="43" spans="1:6" x14ac:dyDescent="0.25">
      <c r="A43" s="108" t="s">
        <v>89</v>
      </c>
      <c r="B43" s="109"/>
      <c r="C43" s="109"/>
      <c r="D43" s="109"/>
      <c r="E43" s="109"/>
      <c r="F43" s="109"/>
    </row>
    <row r="44" spans="1:6" x14ac:dyDescent="0.25">
      <c r="A44" s="110" t="s">
        <v>118</v>
      </c>
      <c r="B44" s="109"/>
      <c r="C44" s="109"/>
      <c r="D44" s="109"/>
      <c r="E44" s="109"/>
      <c r="F44" s="109"/>
    </row>
    <row r="45" spans="1:6" x14ac:dyDescent="0.25">
      <c r="A45" s="110" t="s">
        <v>119</v>
      </c>
      <c r="B45" s="109"/>
      <c r="C45" s="109"/>
      <c r="D45" s="109"/>
      <c r="E45" s="109"/>
      <c r="F45" s="109"/>
    </row>
    <row r="46" spans="1:6" x14ac:dyDescent="0.25">
      <c r="A46" s="110" t="s">
        <v>120</v>
      </c>
      <c r="B46" s="109"/>
      <c r="C46" s="109"/>
      <c r="D46" s="109"/>
      <c r="E46" s="109"/>
      <c r="F46" s="109"/>
    </row>
    <row r="47" spans="1:6" x14ac:dyDescent="0.25">
      <c r="A47" s="110" t="s">
        <v>121</v>
      </c>
      <c r="B47" s="109"/>
      <c r="C47" s="109"/>
      <c r="D47" s="109"/>
      <c r="E47" s="109"/>
      <c r="F47" s="109"/>
    </row>
    <row r="48" spans="1:6" x14ac:dyDescent="0.25">
      <c r="A48" s="110" t="s">
        <v>122</v>
      </c>
      <c r="B48" s="109"/>
      <c r="C48" s="109"/>
      <c r="D48" s="109"/>
      <c r="E48" s="109"/>
      <c r="F48" s="109"/>
    </row>
    <row r="49" spans="1:6" x14ac:dyDescent="0.25">
      <c r="A49" s="110" t="s">
        <v>123</v>
      </c>
      <c r="B49" s="109"/>
      <c r="C49" s="109"/>
      <c r="D49" s="109"/>
      <c r="E49" s="109"/>
      <c r="F49" s="109"/>
    </row>
    <row r="50" spans="1:6" x14ac:dyDescent="0.25">
      <c r="A50" s="110" t="s">
        <v>124</v>
      </c>
      <c r="B50" s="109"/>
      <c r="C50" s="109"/>
      <c r="D50" s="109"/>
      <c r="E50" s="109"/>
      <c r="F50" s="109"/>
    </row>
    <row r="51" spans="1:6" x14ac:dyDescent="0.25">
      <c r="A51" s="111" t="s">
        <v>90</v>
      </c>
      <c r="B51" s="109"/>
      <c r="C51" s="109"/>
      <c r="D51" s="109"/>
      <c r="E51" s="109"/>
      <c r="F51" s="10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0"/>
  <sheetViews>
    <sheetView topLeftCell="A4" zoomScaleNormal="100" workbookViewId="0">
      <selection activeCell="A2" sqref="A2"/>
    </sheetView>
  </sheetViews>
  <sheetFormatPr defaultColWidth="18.1796875" defaultRowHeight="10.5" x14ac:dyDescent="0.25"/>
  <cols>
    <col min="1" max="1" width="16.81640625" style="1" customWidth="1"/>
    <col min="2" max="2" width="10.26953125" style="1" bestFit="1" customWidth="1"/>
    <col min="3" max="3" width="13.7265625" style="1" bestFit="1" customWidth="1"/>
    <col min="4" max="4" width="11" style="1" bestFit="1" customWidth="1"/>
    <col min="5" max="5" width="10.54296875" style="1" bestFit="1" customWidth="1"/>
    <col min="6" max="6" width="10" style="1" bestFit="1" customWidth="1"/>
    <col min="7" max="7" width="10.26953125" style="1" bestFit="1" customWidth="1"/>
    <col min="8" max="8" width="8.26953125" style="1" bestFit="1" customWidth="1"/>
    <col min="9" max="9" width="12.1796875" style="1" bestFit="1" customWidth="1"/>
    <col min="10" max="10" width="11" style="1" bestFit="1" customWidth="1"/>
    <col min="11" max="11" width="10.81640625" style="1" bestFit="1" customWidth="1"/>
    <col min="12" max="12" width="10" style="62" bestFit="1" customWidth="1"/>
    <col min="13" max="13" width="14.26953125" style="1" customWidth="1"/>
    <col min="14" max="14" width="8.81640625" style="1" bestFit="1" customWidth="1"/>
    <col min="15" max="19" width="8.81640625" style="1" customWidth="1"/>
    <col min="20" max="21" width="8.81640625" style="1" bestFit="1" customWidth="1"/>
    <col min="22" max="22" width="8.1796875" style="1" bestFit="1" customWidth="1"/>
    <col min="23" max="16384" width="18.1796875" style="1"/>
  </cols>
  <sheetData>
    <row r="1" spans="1:19" x14ac:dyDescent="0.25">
      <c r="A1" s="1" t="s">
        <v>131</v>
      </c>
    </row>
    <row r="2" spans="1:19" ht="22.5" x14ac:dyDescent="0.45">
      <c r="A2" s="17" t="s">
        <v>70</v>
      </c>
    </row>
    <row r="3" spans="1:19" ht="13" x14ac:dyDescent="0.25">
      <c r="A3" s="94" t="s">
        <v>77</v>
      </c>
      <c r="B3" s="26"/>
      <c r="C3" s="26"/>
      <c r="D3" s="26"/>
      <c r="E3" s="26"/>
      <c r="F3" s="26"/>
      <c r="G3" s="26"/>
      <c r="H3" s="26"/>
      <c r="I3" s="26"/>
      <c r="J3" s="26"/>
      <c r="K3" s="25"/>
      <c r="M3" s="21"/>
      <c r="N3" s="21"/>
    </row>
    <row r="4" spans="1:19" ht="13" x14ac:dyDescent="0.3">
      <c r="A4" s="99" t="s">
        <v>69</v>
      </c>
      <c r="B4" s="25"/>
      <c r="C4" s="25"/>
      <c r="D4" s="25"/>
      <c r="E4" s="25"/>
      <c r="F4" s="25"/>
      <c r="G4" s="25"/>
      <c r="H4" s="25"/>
      <c r="I4" s="25"/>
      <c r="J4" s="25"/>
      <c r="K4" s="25"/>
      <c r="M4" s="21"/>
      <c r="N4" s="21"/>
    </row>
    <row r="5" spans="1:19" ht="13" x14ac:dyDescent="0.3">
      <c r="A5" s="23" t="s">
        <v>82</v>
      </c>
      <c r="B5" s="24"/>
      <c r="C5" s="24"/>
      <c r="D5" s="24"/>
      <c r="E5" s="24"/>
      <c r="F5" s="24"/>
      <c r="G5" s="24"/>
      <c r="H5" s="24"/>
      <c r="I5" s="25"/>
      <c r="J5" s="25"/>
      <c r="K5" s="25"/>
      <c r="M5" s="21"/>
      <c r="N5" s="21"/>
    </row>
    <row r="6" spans="1:19" x14ac:dyDescent="0.25">
      <c r="E6" s="114" t="s">
        <v>36</v>
      </c>
      <c r="F6" s="114"/>
      <c r="I6" s="114" t="s">
        <v>16</v>
      </c>
      <c r="J6" s="114"/>
      <c r="M6" s="21"/>
      <c r="N6" s="21"/>
    </row>
    <row r="7" spans="1:19" x14ac:dyDescent="0.25">
      <c r="B7" s="114" t="s">
        <v>73</v>
      </c>
      <c r="C7" s="114"/>
      <c r="E7" s="114" t="s">
        <v>18</v>
      </c>
      <c r="F7" s="114"/>
      <c r="I7" s="114" t="s">
        <v>18</v>
      </c>
      <c r="J7" s="114"/>
      <c r="M7" s="21"/>
      <c r="N7" s="21"/>
    </row>
    <row r="8" spans="1:19" x14ac:dyDescent="0.25">
      <c r="A8" s="49"/>
      <c r="B8" s="19" t="s">
        <v>17</v>
      </c>
      <c r="C8" s="19" t="s">
        <v>19</v>
      </c>
      <c r="E8" s="19" t="s">
        <v>17</v>
      </c>
      <c r="F8" s="19" t="s">
        <v>19</v>
      </c>
      <c r="I8" s="19" t="s">
        <v>17</v>
      </c>
      <c r="J8" s="19" t="s">
        <v>19</v>
      </c>
      <c r="M8" s="12"/>
    </row>
    <row r="9" spans="1:19" ht="14.5" customHeight="1" x14ac:dyDescent="0.25">
      <c r="A9" s="35" t="s">
        <v>37</v>
      </c>
      <c r="B9" s="3">
        <v>2109894543.7809744</v>
      </c>
      <c r="C9" s="3">
        <v>3255.7990744133472</v>
      </c>
      <c r="E9" s="3">
        <v>1965815632.2984002</v>
      </c>
      <c r="F9" s="3">
        <v>3033.4694854629797</v>
      </c>
      <c r="I9" s="37">
        <f>E9-B9</f>
        <v>-144078911.48257422</v>
      </c>
      <c r="J9" s="37">
        <f>F9-C9</f>
        <v>-222.32958895036745</v>
      </c>
      <c r="L9" s="63"/>
      <c r="M9" s="12"/>
      <c r="N9" s="3"/>
      <c r="O9" s="3"/>
      <c r="P9" s="3"/>
      <c r="R9" s="37"/>
      <c r="S9" s="37"/>
    </row>
    <row r="10" spans="1:19" x14ac:dyDescent="0.25">
      <c r="A10" s="38" t="s">
        <v>38</v>
      </c>
      <c r="B10" s="3">
        <v>752676282.6561439</v>
      </c>
      <c r="C10" s="39">
        <v>2846.5179738905676</v>
      </c>
      <c r="E10" s="3">
        <v>776019991.00337827</v>
      </c>
      <c r="F10" s="39">
        <v>2934.8006618386594</v>
      </c>
      <c r="I10" s="37">
        <f t="shared" ref="I10:I30" si="0">E10-B10</f>
        <v>23343708.347234368</v>
      </c>
      <c r="J10" s="37">
        <f t="shared" ref="J10:J30" si="1">F10-C10</f>
        <v>88.282687948091734</v>
      </c>
      <c r="K10" s="37"/>
      <c r="L10" s="63"/>
      <c r="M10" s="38"/>
      <c r="N10" s="3"/>
      <c r="O10" s="3"/>
      <c r="P10" s="3"/>
      <c r="R10" s="37"/>
      <c r="S10" s="37"/>
    </row>
    <row r="11" spans="1:19" ht="14.5" customHeight="1" x14ac:dyDescent="0.25">
      <c r="A11" s="35" t="s">
        <v>39</v>
      </c>
      <c r="B11" s="3">
        <v>1401733831.7029836</v>
      </c>
      <c r="C11" s="3">
        <v>3019.0131244383692</v>
      </c>
      <c r="E11" s="3">
        <v>1311609736.8217974</v>
      </c>
      <c r="F11" s="3">
        <v>2824.9064979728655</v>
      </c>
      <c r="I11" s="37">
        <f t="shared" si="0"/>
        <v>-90124094.881186247</v>
      </c>
      <c r="J11" s="37">
        <f t="shared" si="1"/>
        <v>-194.10662646550372</v>
      </c>
      <c r="K11" s="37"/>
      <c r="L11" s="63"/>
      <c r="M11" s="12"/>
      <c r="N11" s="3"/>
      <c r="O11" s="3"/>
      <c r="P11" s="3"/>
      <c r="R11" s="37"/>
      <c r="S11" s="37"/>
    </row>
    <row r="12" spans="1:19" ht="14.5" customHeight="1" x14ac:dyDescent="0.25">
      <c r="A12" s="35" t="s">
        <v>40</v>
      </c>
      <c r="B12" s="3">
        <v>302985149.42482406</v>
      </c>
      <c r="C12" s="3">
        <v>3115.1121127748893</v>
      </c>
      <c r="E12" s="3">
        <v>319080695.19171321</v>
      </c>
      <c r="F12" s="3">
        <v>3280.5968887625636</v>
      </c>
      <c r="I12" s="37">
        <f t="shared" si="0"/>
        <v>16095545.766889155</v>
      </c>
      <c r="J12" s="37">
        <f t="shared" si="1"/>
        <v>165.48477598767431</v>
      </c>
      <c r="L12" s="63"/>
      <c r="M12" s="12"/>
      <c r="N12" s="3"/>
      <c r="O12" s="3"/>
      <c r="P12" s="3"/>
      <c r="R12" s="37"/>
      <c r="S12" s="37"/>
    </row>
    <row r="13" spans="1:19" ht="14.5" customHeight="1" x14ac:dyDescent="0.25">
      <c r="A13" s="35" t="s">
        <v>41</v>
      </c>
      <c r="B13" s="3">
        <v>613295110.95909846</v>
      </c>
      <c r="C13" s="3">
        <v>3113.2205615268176</v>
      </c>
      <c r="E13" s="3">
        <v>583571611.04532504</v>
      </c>
      <c r="F13" s="3">
        <v>2962.3375535938367</v>
      </c>
      <c r="I13" s="37">
        <f t="shared" si="0"/>
        <v>-29723499.913773417</v>
      </c>
      <c r="J13" s="37">
        <f t="shared" si="1"/>
        <v>-150.88300793298095</v>
      </c>
      <c r="L13" s="63"/>
      <c r="M13" s="12"/>
      <c r="N13" s="3"/>
      <c r="O13" s="3"/>
      <c r="P13" s="3"/>
      <c r="R13" s="37"/>
      <c r="S13" s="37"/>
    </row>
    <row r="14" spans="1:19" ht="14.5" customHeight="1" x14ac:dyDescent="0.25">
      <c r="A14" s="35" t="s">
        <v>1</v>
      </c>
      <c r="B14" s="3">
        <v>1678483180.6532278</v>
      </c>
      <c r="C14" s="3">
        <v>3507.200815436493</v>
      </c>
      <c r="E14" s="3">
        <v>1669256259.4005742</v>
      </c>
      <c r="F14" s="3">
        <v>3487.9211073558431</v>
      </c>
      <c r="I14" s="37">
        <f t="shared" si="0"/>
        <v>-9226921.2526535988</v>
      </c>
      <c r="J14" s="37">
        <f t="shared" si="1"/>
        <v>-19.279708080649925</v>
      </c>
      <c r="L14" s="63"/>
      <c r="M14" s="12"/>
      <c r="N14" s="3"/>
      <c r="O14" s="3"/>
      <c r="P14" s="3"/>
      <c r="R14" s="37"/>
      <c r="S14" s="37"/>
    </row>
    <row r="15" spans="1:19" ht="14.5" customHeight="1" x14ac:dyDescent="0.25">
      <c r="A15" s="35" t="s">
        <v>2</v>
      </c>
      <c r="B15" s="3">
        <v>804421237.88225055</v>
      </c>
      <c r="C15" s="3">
        <v>3679.4736071165589</v>
      </c>
      <c r="E15" s="3">
        <v>808528448.52248919</v>
      </c>
      <c r="F15" s="3">
        <v>3698.2602482915381</v>
      </c>
      <c r="I15" s="37">
        <f t="shared" si="0"/>
        <v>4107210.6402386427</v>
      </c>
      <c r="J15" s="37">
        <f t="shared" si="1"/>
        <v>18.786641174979195</v>
      </c>
      <c r="L15" s="63"/>
      <c r="M15" s="35"/>
      <c r="N15" s="3"/>
      <c r="O15" s="3"/>
      <c r="P15" s="3"/>
      <c r="R15" s="37"/>
      <c r="S15" s="37"/>
    </row>
    <row r="16" spans="1:19" ht="14.5" customHeight="1" x14ac:dyDescent="0.25">
      <c r="A16" s="35" t="s">
        <v>3</v>
      </c>
      <c r="B16" s="3">
        <v>586640551.70872474</v>
      </c>
      <c r="C16" s="3">
        <v>3423.3593503228494</v>
      </c>
      <c r="E16" s="3">
        <v>622331295.38534212</v>
      </c>
      <c r="F16" s="3">
        <v>3631.6338051477678</v>
      </c>
      <c r="I16" s="37">
        <f t="shared" si="0"/>
        <v>35690743.676617384</v>
      </c>
      <c r="J16" s="37">
        <f t="shared" si="1"/>
        <v>208.27445482491839</v>
      </c>
      <c r="L16" s="63"/>
      <c r="M16" s="35"/>
      <c r="N16" s="3"/>
      <c r="O16" s="3"/>
      <c r="P16" s="3"/>
      <c r="R16" s="37"/>
      <c r="S16" s="37"/>
    </row>
    <row r="17" spans="1:19" ht="14.5" customHeight="1" x14ac:dyDescent="0.25">
      <c r="A17" s="35" t="s">
        <v>4</v>
      </c>
      <c r="B17" s="3">
        <v>1757716630.8095574</v>
      </c>
      <c r="C17" s="3">
        <v>3397.6503157725438</v>
      </c>
      <c r="E17" s="3">
        <v>1731691481.9538152</v>
      </c>
      <c r="F17" s="3">
        <v>3347.3439389209952</v>
      </c>
      <c r="I17" s="37">
        <f t="shared" si="0"/>
        <v>-26025148.855742216</v>
      </c>
      <c r="J17" s="37">
        <f t="shared" si="1"/>
        <v>-50.306376851548521</v>
      </c>
      <c r="L17" s="63"/>
      <c r="M17" s="35"/>
      <c r="N17" s="3"/>
      <c r="O17" s="3"/>
      <c r="P17" s="3"/>
      <c r="R17" s="37"/>
      <c r="S17" s="37"/>
    </row>
    <row r="18" spans="1:19" ht="14.5" customHeight="1" x14ac:dyDescent="0.25">
      <c r="A18" s="35" t="s">
        <v>5</v>
      </c>
      <c r="B18" s="3">
        <v>717349170.87701297</v>
      </c>
      <c r="C18" s="3">
        <v>3458.8713794854866</v>
      </c>
      <c r="E18" s="3">
        <v>782186939.01610065</v>
      </c>
      <c r="F18" s="3">
        <v>3771.5022566520761</v>
      </c>
      <c r="I18" s="37">
        <f t="shared" si="0"/>
        <v>64837768.139087677</v>
      </c>
      <c r="J18" s="37">
        <f t="shared" si="1"/>
        <v>312.63087716658947</v>
      </c>
      <c r="L18" s="63"/>
      <c r="M18" s="35"/>
      <c r="N18" s="3"/>
      <c r="O18" s="3"/>
      <c r="P18" s="3"/>
      <c r="R18" s="37"/>
      <c r="S18" s="37"/>
    </row>
    <row r="19" spans="1:19" ht="14.5" customHeight="1" x14ac:dyDescent="0.25">
      <c r="A19" s="35" t="s">
        <v>6</v>
      </c>
      <c r="B19" s="3">
        <v>671785031.13312578</v>
      </c>
      <c r="C19" s="3">
        <v>4031.7665096242763</v>
      </c>
      <c r="E19" s="3">
        <v>646622536.72862649</v>
      </c>
      <c r="F19" s="3">
        <v>3880.7519773898352</v>
      </c>
      <c r="I19" s="37">
        <f t="shared" si="0"/>
        <v>-25162494.404499292</v>
      </c>
      <c r="J19" s="37">
        <f t="shared" si="1"/>
        <v>-151.01453223444105</v>
      </c>
      <c r="L19" s="63"/>
      <c r="M19" s="35"/>
      <c r="N19" s="3"/>
      <c r="O19" s="3"/>
      <c r="P19" s="3"/>
      <c r="R19" s="37"/>
      <c r="S19" s="37"/>
    </row>
    <row r="20" spans="1:19" ht="14.5" customHeight="1" x14ac:dyDescent="0.25">
      <c r="A20" s="35" t="s">
        <v>7</v>
      </c>
      <c r="B20" s="3">
        <v>474970605.30519122</v>
      </c>
      <c r="C20" s="3">
        <v>3688.9201691974836</v>
      </c>
      <c r="E20" s="3">
        <v>476630971.62044728</v>
      </c>
      <c r="F20" s="3">
        <v>3701.8156172950953</v>
      </c>
      <c r="I20" s="37">
        <f t="shared" si="0"/>
        <v>1660366.3152560592</v>
      </c>
      <c r="J20" s="37">
        <f t="shared" si="1"/>
        <v>12.895448097611734</v>
      </c>
      <c r="L20" s="63"/>
      <c r="M20" s="35"/>
      <c r="N20" s="3"/>
      <c r="O20" s="3"/>
      <c r="P20" s="3"/>
      <c r="R20" s="37"/>
      <c r="S20" s="37"/>
    </row>
    <row r="21" spans="1:19" ht="14.5" customHeight="1" x14ac:dyDescent="0.25">
      <c r="A21" s="35" t="s">
        <v>8</v>
      </c>
      <c r="B21" s="3">
        <v>395654323.13619787</v>
      </c>
      <c r="C21" s="3">
        <v>4146.7114169429842</v>
      </c>
      <c r="E21" s="3">
        <v>400667160.84545207</v>
      </c>
      <c r="F21" s="3">
        <v>4199.2491756498212</v>
      </c>
      <c r="I21" s="37">
        <f t="shared" si="0"/>
        <v>5012837.7092542052</v>
      </c>
      <c r="J21" s="37">
        <f t="shared" si="1"/>
        <v>52.537758706836939</v>
      </c>
      <c r="L21" s="63"/>
      <c r="M21" s="35"/>
      <c r="N21" s="3"/>
      <c r="O21" s="3"/>
      <c r="P21" s="3"/>
      <c r="R21" s="37"/>
      <c r="S21" s="37"/>
    </row>
    <row r="22" spans="1:19" ht="14.5" customHeight="1" x14ac:dyDescent="0.25">
      <c r="A22" s="35" t="s">
        <v>9</v>
      </c>
      <c r="B22" s="3">
        <v>1184759566.1660731</v>
      </c>
      <c r="C22" s="3">
        <v>4064.7178347505201</v>
      </c>
      <c r="E22" s="3">
        <v>1157804332.7352006</v>
      </c>
      <c r="F22" s="3">
        <v>3972.2388025525456</v>
      </c>
      <c r="I22" s="37">
        <f t="shared" si="0"/>
        <v>-26955233.43087244</v>
      </c>
      <c r="J22" s="37">
        <f t="shared" si="1"/>
        <v>-92.479032197974448</v>
      </c>
      <c r="L22" s="63"/>
      <c r="M22" s="35"/>
      <c r="N22" s="3"/>
      <c r="O22" s="3"/>
      <c r="P22" s="3"/>
      <c r="R22" s="37"/>
      <c r="S22" s="37"/>
    </row>
    <row r="23" spans="1:19" ht="14.5" customHeight="1" x14ac:dyDescent="0.25">
      <c r="A23" s="35" t="s">
        <v>10</v>
      </c>
      <c r="B23" s="3">
        <v>610669154.90030134</v>
      </c>
      <c r="C23" s="3">
        <v>3688.3061134650893</v>
      </c>
      <c r="E23" s="3">
        <v>676425275.31943905</v>
      </c>
      <c r="F23" s="3">
        <v>4085.4584814756327</v>
      </c>
      <c r="I23" s="37">
        <f t="shared" si="0"/>
        <v>65756120.419137716</v>
      </c>
      <c r="J23" s="37">
        <f t="shared" si="1"/>
        <v>397.15236801054334</v>
      </c>
      <c r="L23" s="63"/>
      <c r="M23" s="35"/>
      <c r="N23" s="3"/>
      <c r="O23" s="3"/>
      <c r="P23" s="3"/>
      <c r="R23" s="37"/>
      <c r="S23" s="37"/>
    </row>
    <row r="24" spans="1:19" ht="14.5" customHeight="1" x14ac:dyDescent="0.25">
      <c r="A24" s="35" t="s">
        <v>11</v>
      </c>
      <c r="B24" s="3">
        <v>925350454.73891437</v>
      </c>
      <c r="C24" s="3">
        <v>3386.0520220391109</v>
      </c>
      <c r="E24" s="3">
        <v>975747880.3757385</v>
      </c>
      <c r="F24" s="3">
        <v>3570.4668068476212</v>
      </c>
      <c r="I24" s="37">
        <f t="shared" si="0"/>
        <v>50397425.636824131</v>
      </c>
      <c r="J24" s="37">
        <f t="shared" si="1"/>
        <v>184.41478480851038</v>
      </c>
      <c r="L24" s="63"/>
      <c r="M24" s="35"/>
      <c r="N24" s="3"/>
      <c r="O24" s="3"/>
      <c r="P24" s="3"/>
      <c r="R24" s="37"/>
      <c r="S24" s="37"/>
    </row>
    <row r="25" spans="1:19" ht="14.5" customHeight="1" x14ac:dyDescent="0.25">
      <c r="A25" s="35" t="s">
        <v>33</v>
      </c>
      <c r="B25" s="3">
        <v>738394313.39974916</v>
      </c>
      <c r="C25" s="3">
        <v>3799.9666182905635</v>
      </c>
      <c r="E25" s="3">
        <v>762668314.43216383</v>
      </c>
      <c r="F25" s="3">
        <v>3924.886856626134</v>
      </c>
      <c r="I25" s="37">
        <f t="shared" si="0"/>
        <v>24274001.032414675</v>
      </c>
      <c r="J25" s="37">
        <f t="shared" si="1"/>
        <v>124.9202383355705</v>
      </c>
      <c r="L25" s="63"/>
      <c r="M25" s="35"/>
      <c r="N25" s="3"/>
      <c r="O25" s="3"/>
      <c r="P25" s="3"/>
      <c r="R25" s="37"/>
      <c r="S25" s="37"/>
    </row>
    <row r="26" spans="1:19" ht="14.5" customHeight="1" x14ac:dyDescent="0.25">
      <c r="A26" s="35" t="s">
        <v>12</v>
      </c>
      <c r="B26" s="3">
        <v>632214238.1537739</v>
      </c>
      <c r="C26" s="3">
        <v>3588.1915748853467</v>
      </c>
      <c r="E26" s="3">
        <v>598885991.2744807</v>
      </c>
      <c r="F26" s="3">
        <v>3399.0339643145908</v>
      </c>
      <c r="I26" s="37">
        <f t="shared" si="0"/>
        <v>-33328246.879293203</v>
      </c>
      <c r="J26" s="37">
        <f t="shared" si="1"/>
        <v>-189.15761057075588</v>
      </c>
      <c r="L26" s="63"/>
      <c r="M26" s="35"/>
      <c r="N26" s="3"/>
      <c r="O26" s="3"/>
      <c r="P26" s="3"/>
      <c r="R26" s="37"/>
      <c r="S26" s="37"/>
    </row>
    <row r="27" spans="1:19" ht="14.5" customHeight="1" x14ac:dyDescent="0.25">
      <c r="A27" s="35" t="s">
        <v>34</v>
      </c>
      <c r="B27" s="3">
        <v>244591074.93010238</v>
      </c>
      <c r="C27" s="3">
        <v>3573.9596260809558</v>
      </c>
      <c r="E27" s="3">
        <v>256979026.6714851</v>
      </c>
      <c r="F27" s="3">
        <v>3754.9721155440052</v>
      </c>
      <c r="I27" s="37">
        <f t="shared" si="0"/>
        <v>12387951.741382718</v>
      </c>
      <c r="J27" s="37">
        <f t="shared" si="1"/>
        <v>181.01248946304941</v>
      </c>
      <c r="L27" s="63"/>
      <c r="M27" s="35"/>
      <c r="N27" s="3"/>
      <c r="O27" s="3"/>
      <c r="P27" s="3"/>
      <c r="R27" s="37"/>
      <c r="S27" s="37"/>
    </row>
    <row r="28" spans="1:19" ht="14.5" customHeight="1" x14ac:dyDescent="0.25">
      <c r="A28" s="35" t="s">
        <v>35</v>
      </c>
      <c r="B28" s="3">
        <v>1395970803.3983829</v>
      </c>
      <c r="C28" s="3">
        <v>3386.955105889162</v>
      </c>
      <c r="E28" s="3">
        <v>1440442244.1068068</v>
      </c>
      <c r="F28" s="3">
        <v>3494.8533318455816</v>
      </c>
      <c r="I28" s="37">
        <f t="shared" si="0"/>
        <v>44471440.708423853</v>
      </c>
      <c r="J28" s="37">
        <f t="shared" si="1"/>
        <v>107.89822595641954</v>
      </c>
      <c r="L28" s="63"/>
      <c r="M28" s="36"/>
      <c r="N28" s="3"/>
      <c r="O28" s="3"/>
      <c r="P28" s="3"/>
      <c r="R28" s="37"/>
    </row>
    <row r="29" spans="1:19" ht="14.5" customHeight="1" x14ac:dyDescent="0.25">
      <c r="A29" s="35" t="s">
        <v>13</v>
      </c>
      <c r="B29" s="3">
        <v>316137586.46300423</v>
      </c>
      <c r="C29" s="3">
        <v>4327.0361268392744</v>
      </c>
      <c r="E29" s="3">
        <v>319016059.3224138</v>
      </c>
      <c r="F29" s="3">
        <v>4366.4343401050328</v>
      </c>
      <c r="I29" s="37">
        <f t="shared" si="0"/>
        <v>2878472.8594095707</v>
      </c>
      <c r="J29" s="37">
        <f t="shared" si="1"/>
        <v>39.398213265758386</v>
      </c>
      <c r="L29" s="63"/>
      <c r="M29" s="35"/>
      <c r="N29" s="3"/>
      <c r="O29" s="3"/>
      <c r="P29" s="3"/>
      <c r="R29" s="37"/>
      <c r="S29" s="37"/>
    </row>
    <row r="30" spans="1:19" ht="14.5" customHeight="1" x14ac:dyDescent="0.25">
      <c r="A30" s="8" t="s">
        <v>14</v>
      </c>
      <c r="B30" s="3">
        <v>740674104.15438652</v>
      </c>
      <c r="C30" s="3">
        <v>4148.9234052631409</v>
      </c>
      <c r="E30" s="3">
        <v>774385062.26280773</v>
      </c>
      <c r="F30" s="3">
        <v>4337.7570398203452</v>
      </c>
      <c r="I30" s="37">
        <f t="shared" si="0"/>
        <v>33710958.108421206</v>
      </c>
      <c r="J30" s="37">
        <f t="shared" si="1"/>
        <v>188.83363455720428</v>
      </c>
      <c r="L30" s="63"/>
      <c r="N30" s="3"/>
      <c r="O30" s="3"/>
      <c r="P30" s="3"/>
      <c r="R30" s="37"/>
      <c r="S30" s="37"/>
    </row>
    <row r="31" spans="1:19" ht="14.5" customHeight="1" x14ac:dyDescent="0.25">
      <c r="A31" s="8"/>
      <c r="B31" s="3"/>
      <c r="C31" s="3"/>
      <c r="E31" s="3"/>
      <c r="F31" s="3"/>
      <c r="I31" s="37"/>
      <c r="J31" s="37"/>
      <c r="N31" s="3"/>
      <c r="O31" s="3"/>
      <c r="P31" s="3"/>
    </row>
    <row r="32" spans="1:19" ht="14.5" customHeight="1" x14ac:dyDescent="0.25">
      <c r="A32" s="8" t="s">
        <v>42</v>
      </c>
      <c r="B32" s="7">
        <v>19056366946.334</v>
      </c>
      <c r="C32" s="7">
        <v>3472.2878186803155</v>
      </c>
      <c r="D32" s="8"/>
      <c r="E32" s="7">
        <v>19056366946.333996</v>
      </c>
      <c r="F32" s="7">
        <v>3472.2878186803146</v>
      </c>
      <c r="G32" s="8"/>
      <c r="H32" s="8"/>
      <c r="I32" s="33">
        <v>0</v>
      </c>
      <c r="J32" s="33">
        <v>0</v>
      </c>
      <c r="N32" s="3"/>
      <c r="O32" s="3"/>
      <c r="P32" s="3"/>
    </row>
    <row r="33" spans="1:22" x14ac:dyDescent="0.25">
      <c r="N33" s="15"/>
      <c r="O33" s="37"/>
      <c r="P33" s="37"/>
      <c r="Q33" s="37"/>
      <c r="R33" s="37"/>
      <c r="S33" s="37"/>
    </row>
    <row r="34" spans="1:22" x14ac:dyDescent="0.25">
      <c r="A34" s="22" t="s">
        <v>20</v>
      </c>
      <c r="C34" s="15">
        <f>MIN(C9:C30)</f>
        <v>2846.5179738905676</v>
      </c>
      <c r="F34" s="37">
        <f>MIN(F9:F30)</f>
        <v>2824.9064979728655</v>
      </c>
      <c r="J34" s="37">
        <f>MIN(J9:J30)</f>
        <v>-222.32958895036745</v>
      </c>
      <c r="N34" s="15"/>
      <c r="O34" s="37"/>
      <c r="P34" s="37"/>
      <c r="Q34" s="37"/>
      <c r="R34" s="37"/>
      <c r="S34" s="37"/>
    </row>
    <row r="35" spans="1:22" x14ac:dyDescent="0.25">
      <c r="A35" s="22" t="s">
        <v>21</v>
      </c>
      <c r="C35" s="15">
        <f>MAX(C9:C30)</f>
        <v>4327.0361268392744</v>
      </c>
      <c r="F35" s="37">
        <f>MAX(F9:F30)</f>
        <v>4366.4343401050328</v>
      </c>
      <c r="J35" s="37">
        <f>MAX(J9:J30)</f>
        <v>397.15236801054334</v>
      </c>
    </row>
    <row r="37" spans="1:22" ht="13" x14ac:dyDescent="0.3">
      <c r="A37" s="23" t="s">
        <v>71</v>
      </c>
      <c r="B37" s="24"/>
      <c r="C37" s="24"/>
      <c r="D37" s="24"/>
      <c r="E37" s="24"/>
      <c r="F37" s="24"/>
      <c r="G37" s="24"/>
      <c r="H37" s="24"/>
      <c r="I37" s="25"/>
      <c r="J37" s="25"/>
      <c r="K37" s="25"/>
    </row>
    <row r="38" spans="1:22" x14ac:dyDescent="0.25">
      <c r="A38" s="26"/>
      <c r="B38" s="24"/>
      <c r="C38" s="24"/>
      <c r="D38" s="24"/>
      <c r="E38" s="27"/>
      <c r="F38" s="27"/>
      <c r="G38" s="27"/>
      <c r="H38" s="27"/>
      <c r="I38" s="25"/>
      <c r="J38" s="25"/>
      <c r="K38" s="25"/>
    </row>
    <row r="39" spans="1:22" x14ac:dyDescent="0.25">
      <c r="N39" s="3"/>
      <c r="O39" s="3"/>
      <c r="P39" s="3"/>
      <c r="Q39" s="3"/>
      <c r="R39" s="3"/>
      <c r="S39" s="3"/>
    </row>
    <row r="40" spans="1:22" x14ac:dyDescent="0.25">
      <c r="A40" s="8"/>
      <c r="B40" s="18" t="s">
        <v>23</v>
      </c>
      <c r="C40" s="18" t="s">
        <v>65</v>
      </c>
      <c r="D40" s="18" t="s">
        <v>43</v>
      </c>
      <c r="E40" s="18" t="s">
        <v>44</v>
      </c>
      <c r="F40" s="18" t="s">
        <v>45</v>
      </c>
      <c r="G40" s="18" t="s">
        <v>25</v>
      </c>
      <c r="H40" s="48" t="s">
        <v>61</v>
      </c>
      <c r="I40" s="97" t="s">
        <v>81</v>
      </c>
      <c r="J40" s="18" t="s">
        <v>46</v>
      </c>
      <c r="K40" s="18"/>
      <c r="L40" s="64"/>
      <c r="N40" s="3"/>
      <c r="O40" s="3"/>
      <c r="P40" s="3"/>
      <c r="Q40" s="3"/>
      <c r="R40" s="3"/>
      <c r="S40" s="3"/>
      <c r="U40" s="3"/>
      <c r="V40" s="3"/>
    </row>
    <row r="41" spans="1:22" x14ac:dyDescent="0.25">
      <c r="A41" s="2"/>
      <c r="B41" s="19" t="s">
        <v>24</v>
      </c>
      <c r="C41" s="19" t="s">
        <v>80</v>
      </c>
      <c r="D41" s="31" t="s">
        <v>48</v>
      </c>
      <c r="E41" s="31" t="s">
        <v>26</v>
      </c>
      <c r="F41" s="31" t="s">
        <v>48</v>
      </c>
      <c r="G41" s="31" t="s">
        <v>26</v>
      </c>
      <c r="H41" s="19" t="s">
        <v>48</v>
      </c>
      <c r="I41" s="19" t="s">
        <v>26</v>
      </c>
      <c r="J41" s="19" t="s">
        <v>49</v>
      </c>
      <c r="K41" s="19" t="s">
        <v>15</v>
      </c>
      <c r="L41" s="64"/>
      <c r="N41" s="3"/>
      <c r="O41" s="3"/>
      <c r="P41" s="3"/>
      <c r="Q41" s="3"/>
      <c r="R41" s="3"/>
      <c r="S41" s="3"/>
      <c r="U41" s="3"/>
      <c r="V41" s="3"/>
    </row>
    <row r="42" spans="1:22" ht="14.5" customHeight="1" x14ac:dyDescent="0.25">
      <c r="A42" s="35" t="s">
        <v>37</v>
      </c>
      <c r="B42" s="3">
        <v>329014188.86023808</v>
      </c>
      <c r="C42" s="3">
        <v>1499364421.9472079</v>
      </c>
      <c r="D42" s="3">
        <v>97394761.427589327</v>
      </c>
      <c r="E42" s="3">
        <v>9410069.8589428123</v>
      </c>
      <c r="F42" s="3">
        <v>239671.53706875793</v>
      </c>
      <c r="G42" s="3">
        <v>0</v>
      </c>
      <c r="H42" s="3">
        <v>23116509.894898061</v>
      </c>
      <c r="I42" s="3">
        <v>0</v>
      </c>
      <c r="J42" s="4">
        <v>7276008.7724550897</v>
      </c>
      <c r="K42" s="5">
        <f>SUM(B42:J42)</f>
        <v>1965815632.2984002</v>
      </c>
      <c r="L42" s="5"/>
    </row>
    <row r="43" spans="1:22" x14ac:dyDescent="0.25">
      <c r="A43" s="38" t="s">
        <v>38</v>
      </c>
      <c r="B43" s="3">
        <v>134247366.40283215</v>
      </c>
      <c r="C43" s="3">
        <v>578567113.41828024</v>
      </c>
      <c r="D43" s="3">
        <v>44975193.489680111</v>
      </c>
      <c r="E43" s="3">
        <v>1551645.38445437</v>
      </c>
      <c r="F43" s="3">
        <v>264227.69885760988</v>
      </c>
      <c r="G43" s="3">
        <v>0</v>
      </c>
      <c r="H43" s="3">
        <v>10410743.381728927</v>
      </c>
      <c r="I43" s="3">
        <v>0</v>
      </c>
      <c r="J43" s="4">
        <v>6003701.2275449093</v>
      </c>
      <c r="K43" s="5">
        <f t="shared" ref="K43:K65" si="2">SUM(B43:J43)</f>
        <v>776019991.00337827</v>
      </c>
      <c r="L43" s="5"/>
      <c r="N43" s="3"/>
      <c r="O43" s="3"/>
      <c r="P43" s="3"/>
      <c r="Q43" s="3"/>
      <c r="R43" s="3"/>
      <c r="S43" s="3"/>
      <c r="U43" s="3"/>
      <c r="V43" s="3"/>
    </row>
    <row r="44" spans="1:22" ht="14.5" customHeight="1" x14ac:dyDescent="0.25">
      <c r="A44" s="35" t="s">
        <v>39</v>
      </c>
      <c r="B44" s="3">
        <v>235728465.00101265</v>
      </c>
      <c r="C44" s="3">
        <v>975249759.15205479</v>
      </c>
      <c r="D44" s="3">
        <v>55634336.346042074</v>
      </c>
      <c r="E44" s="3">
        <v>14901874.513981262</v>
      </c>
      <c r="F44" s="3">
        <v>4378452.2831771467</v>
      </c>
      <c r="G44" s="3">
        <v>0</v>
      </c>
      <c r="H44" s="3">
        <v>15458869.944691073</v>
      </c>
      <c r="I44" s="3">
        <v>0</v>
      </c>
      <c r="J44" s="4">
        <v>10257979.580838321</v>
      </c>
      <c r="K44" s="5">
        <f t="shared" si="2"/>
        <v>1311609736.8217974</v>
      </c>
      <c r="L44" s="5"/>
      <c r="N44" s="3"/>
      <c r="O44" s="3"/>
      <c r="P44" s="3"/>
      <c r="Q44" s="3"/>
      <c r="R44" s="3"/>
      <c r="S44" s="3"/>
      <c r="U44" s="3"/>
      <c r="V44" s="3"/>
    </row>
    <row r="45" spans="1:22" ht="14.5" customHeight="1" x14ac:dyDescent="0.25">
      <c r="A45" s="35" t="s">
        <v>40</v>
      </c>
      <c r="B45" s="3">
        <v>49380915.204744965</v>
      </c>
      <c r="C45" s="3">
        <v>248222963.17275661</v>
      </c>
      <c r="D45" s="3">
        <v>5204271.023103497</v>
      </c>
      <c r="E45" s="3">
        <v>7344815.427907763</v>
      </c>
      <c r="F45" s="3">
        <v>2818059.0981731396</v>
      </c>
      <c r="G45" s="3">
        <v>0</v>
      </c>
      <c r="H45" s="3">
        <v>3803613.8398776259</v>
      </c>
      <c r="I45" s="3">
        <v>0</v>
      </c>
      <c r="J45" s="4">
        <v>2306057.4251497001</v>
      </c>
      <c r="K45" s="5">
        <f t="shared" si="2"/>
        <v>319080695.19171327</v>
      </c>
      <c r="L45" s="5"/>
      <c r="N45" s="3"/>
      <c r="O45" s="3"/>
      <c r="P45" s="3"/>
      <c r="Q45" s="3"/>
      <c r="R45" s="3"/>
      <c r="S45" s="3"/>
      <c r="U45" s="3"/>
      <c r="V45" s="3"/>
    </row>
    <row r="46" spans="1:22" ht="14.5" customHeight="1" x14ac:dyDescent="0.25">
      <c r="A46" s="35" t="s">
        <v>41</v>
      </c>
      <c r="B46" s="3">
        <v>100016369.56076971</v>
      </c>
      <c r="C46" s="3">
        <v>459941828.25374568</v>
      </c>
      <c r="D46" s="3">
        <v>9519004.8193210792</v>
      </c>
      <c r="E46" s="3">
        <v>0</v>
      </c>
      <c r="F46" s="3">
        <v>1641229.9949553104</v>
      </c>
      <c r="G46" s="3">
        <v>0</v>
      </c>
      <c r="H46" s="3">
        <v>7045871.3506650599</v>
      </c>
      <c r="I46" s="3">
        <v>0</v>
      </c>
      <c r="J46" s="4">
        <v>5407307.0658682622</v>
      </c>
      <c r="K46" s="5">
        <f t="shared" si="2"/>
        <v>583571611.04532504</v>
      </c>
      <c r="L46" s="5"/>
      <c r="N46" s="3"/>
      <c r="O46" s="3"/>
      <c r="P46" s="3"/>
      <c r="Q46" s="3"/>
      <c r="R46" s="3"/>
      <c r="S46" s="3"/>
      <c r="U46" s="3"/>
      <c r="V46" s="3"/>
    </row>
    <row r="47" spans="1:22" ht="14.5" customHeight="1" x14ac:dyDescent="0.25">
      <c r="A47" s="35" t="s">
        <v>1</v>
      </c>
      <c r="B47" s="3">
        <v>242978492.95741704</v>
      </c>
      <c r="C47" s="3">
        <v>1334294600.5333428</v>
      </c>
      <c r="D47" s="3">
        <v>32693840.808803648</v>
      </c>
      <c r="E47" s="3">
        <v>6990131.5476963306</v>
      </c>
      <c r="F47" s="3">
        <v>11047631.660130333</v>
      </c>
      <c r="G47" s="3">
        <v>13566922.935150638</v>
      </c>
      <c r="H47" s="3">
        <v>14484448.179590477</v>
      </c>
      <c r="I47" s="3">
        <v>0</v>
      </c>
      <c r="J47" s="4">
        <v>13200190.778443113</v>
      </c>
      <c r="K47" s="5">
        <f t="shared" si="2"/>
        <v>1669256259.4005742</v>
      </c>
      <c r="L47" s="5"/>
      <c r="N47" s="3"/>
      <c r="O47" s="3"/>
      <c r="P47" s="3"/>
      <c r="Q47" s="3"/>
      <c r="R47" s="3"/>
      <c r="S47" s="3"/>
      <c r="U47" s="3"/>
      <c r="V47" s="3"/>
    </row>
    <row r="48" spans="1:22" ht="14.5" customHeight="1" x14ac:dyDescent="0.25">
      <c r="A48" s="35" t="s">
        <v>2</v>
      </c>
      <c r="B48" s="3">
        <v>110996506.43844178</v>
      </c>
      <c r="C48" s="3">
        <v>664663648.62196946</v>
      </c>
      <c r="D48" s="3">
        <v>7299944.2103153626</v>
      </c>
      <c r="E48" s="3">
        <v>0</v>
      </c>
      <c r="F48" s="3">
        <v>7901111.7090519601</v>
      </c>
      <c r="G48" s="3">
        <v>0</v>
      </c>
      <c r="H48" s="3">
        <v>10351469.159477213</v>
      </c>
      <c r="I48" s="3">
        <v>0</v>
      </c>
      <c r="J48" s="4">
        <v>7315768.3832335314</v>
      </c>
      <c r="K48" s="5">
        <f t="shared" si="2"/>
        <v>808528448.52248931</v>
      </c>
      <c r="L48" s="5"/>
      <c r="N48" s="3"/>
      <c r="O48" s="3"/>
      <c r="P48" s="3"/>
      <c r="Q48" s="3"/>
      <c r="R48" s="3"/>
      <c r="S48" s="3"/>
      <c r="U48" s="3"/>
      <c r="V48" s="3"/>
    </row>
    <row r="49" spans="1:22" ht="14.5" customHeight="1" x14ac:dyDescent="0.25">
      <c r="A49" s="35" t="s">
        <v>3</v>
      </c>
      <c r="B49" s="3">
        <v>87002366.297008276</v>
      </c>
      <c r="C49" s="3">
        <v>513475143.60672951</v>
      </c>
      <c r="D49" s="3">
        <v>6696397.9843314802</v>
      </c>
      <c r="E49" s="3">
        <v>0</v>
      </c>
      <c r="F49" s="3">
        <v>5133898.1226800755</v>
      </c>
      <c r="G49" s="3">
        <v>0</v>
      </c>
      <c r="H49" s="3">
        <v>5093297.6380657936</v>
      </c>
      <c r="I49" s="3">
        <v>0</v>
      </c>
      <c r="J49" s="4">
        <v>4930191.7365269447</v>
      </c>
      <c r="K49" s="5">
        <f t="shared" si="2"/>
        <v>622331295.38534212</v>
      </c>
      <c r="L49" s="5"/>
      <c r="N49" s="3"/>
      <c r="O49" s="3"/>
      <c r="P49" s="3"/>
      <c r="Q49" s="3"/>
      <c r="R49" s="3"/>
      <c r="S49" s="3"/>
      <c r="U49" s="3"/>
      <c r="V49" s="3"/>
    </row>
    <row r="50" spans="1:22" ht="14.5" customHeight="1" x14ac:dyDescent="0.25">
      <c r="A50" s="35" t="s">
        <v>4</v>
      </c>
      <c r="B50" s="3">
        <v>262652570.92230678</v>
      </c>
      <c r="C50" s="3">
        <v>1402978566.0267444</v>
      </c>
      <c r="D50" s="3">
        <v>23909421.570394803</v>
      </c>
      <c r="E50" s="3">
        <v>0</v>
      </c>
      <c r="F50" s="3">
        <v>13078863.444552748</v>
      </c>
      <c r="G50" s="3">
        <v>0</v>
      </c>
      <c r="H50" s="3">
        <v>16706821.03772126</v>
      </c>
      <c r="I50" s="3">
        <v>0</v>
      </c>
      <c r="J50" s="4">
        <v>12365238.952095807</v>
      </c>
      <c r="K50" s="5">
        <f t="shared" si="2"/>
        <v>1731691481.9538155</v>
      </c>
      <c r="L50" s="5"/>
      <c r="N50" s="3"/>
      <c r="O50" s="3"/>
      <c r="P50" s="3"/>
      <c r="Q50" s="3"/>
      <c r="R50" s="3"/>
      <c r="S50" s="3"/>
      <c r="U50" s="3"/>
      <c r="V50" s="3"/>
    </row>
    <row r="51" spans="1:22" ht="14.5" customHeight="1" x14ac:dyDescent="0.25">
      <c r="A51" s="35" t="s">
        <v>5</v>
      </c>
      <c r="B51" s="3">
        <v>105294978.85087727</v>
      </c>
      <c r="C51" s="3">
        <v>649062219.47083855</v>
      </c>
      <c r="D51" s="3">
        <v>10239243.025606126</v>
      </c>
      <c r="E51" s="3">
        <v>0</v>
      </c>
      <c r="F51" s="3">
        <v>5641416.5680954913</v>
      </c>
      <c r="G51" s="3">
        <v>0</v>
      </c>
      <c r="H51" s="3">
        <v>5786341.4300244479</v>
      </c>
      <c r="I51" s="3">
        <v>0</v>
      </c>
      <c r="J51" s="4">
        <v>6162739.6706586825</v>
      </c>
      <c r="K51" s="5">
        <f t="shared" si="2"/>
        <v>782186939.01610065</v>
      </c>
      <c r="L51" s="5"/>
      <c r="N51" s="3"/>
      <c r="O51" s="3"/>
      <c r="P51" s="3"/>
      <c r="Q51" s="3"/>
      <c r="R51" s="3"/>
      <c r="S51" s="3"/>
      <c r="U51" s="3"/>
      <c r="V51" s="3"/>
    </row>
    <row r="52" spans="1:22" ht="14.5" customHeight="1" x14ac:dyDescent="0.25">
      <c r="A52" s="35" t="s">
        <v>6</v>
      </c>
      <c r="B52" s="3">
        <v>84595336.707280457</v>
      </c>
      <c r="C52" s="3">
        <v>535922013.20133901</v>
      </c>
      <c r="D52" s="3">
        <v>9672999.9736529421</v>
      </c>
      <c r="E52" s="3">
        <v>327895.84568565956</v>
      </c>
      <c r="F52" s="3">
        <v>4643380.8725450523</v>
      </c>
      <c r="G52" s="3">
        <v>0</v>
      </c>
      <c r="H52" s="3">
        <v>5656006.9544707546</v>
      </c>
      <c r="I52" s="3">
        <v>0</v>
      </c>
      <c r="J52" s="4">
        <v>5804903.1736526936</v>
      </c>
      <c r="K52" s="5">
        <f t="shared" si="2"/>
        <v>646622536.72862637</v>
      </c>
      <c r="L52" s="5"/>
      <c r="N52" s="3"/>
      <c r="O52" s="3"/>
      <c r="P52" s="3"/>
      <c r="Q52" s="3"/>
      <c r="R52" s="3"/>
      <c r="S52" s="3"/>
      <c r="U52" s="3"/>
      <c r="V52" s="3"/>
    </row>
    <row r="53" spans="1:22" ht="14.5" customHeight="1" x14ac:dyDescent="0.25">
      <c r="A53" s="35" t="s">
        <v>7</v>
      </c>
      <c r="B53" s="3">
        <v>65370069.996834792</v>
      </c>
      <c r="C53" s="3">
        <v>390163482.02541828</v>
      </c>
      <c r="D53" s="3">
        <v>7531415.187634062</v>
      </c>
      <c r="E53" s="3">
        <v>0</v>
      </c>
      <c r="F53" s="3">
        <v>5341310.4654569309</v>
      </c>
      <c r="G53" s="3">
        <v>0</v>
      </c>
      <c r="H53" s="3">
        <v>4208973.2564804992</v>
      </c>
      <c r="I53" s="3">
        <v>0</v>
      </c>
      <c r="J53" s="4">
        <v>4015720.6886227541</v>
      </c>
      <c r="K53" s="5">
        <f t="shared" si="2"/>
        <v>476630971.62044734</v>
      </c>
      <c r="L53" s="5"/>
      <c r="N53" s="3"/>
      <c r="O53" s="3"/>
      <c r="P53" s="3"/>
      <c r="Q53" s="3"/>
      <c r="R53" s="3"/>
      <c r="S53" s="3"/>
      <c r="U53" s="3"/>
      <c r="V53" s="3"/>
    </row>
    <row r="54" spans="1:22" ht="14.5" customHeight="1" x14ac:dyDescent="0.25">
      <c r="A54" s="35" t="s">
        <v>8</v>
      </c>
      <c r="B54" s="3">
        <v>48442168.587700725</v>
      </c>
      <c r="C54" s="3">
        <v>333212957.8785066</v>
      </c>
      <c r="D54" s="3">
        <v>2955559.1732015815</v>
      </c>
      <c r="E54" s="3">
        <v>0</v>
      </c>
      <c r="F54" s="3">
        <v>9040061.658478532</v>
      </c>
      <c r="G54" s="3">
        <v>1297335.8826337152</v>
      </c>
      <c r="H54" s="3">
        <v>2896145.299661444</v>
      </c>
      <c r="I54" s="3">
        <v>0</v>
      </c>
      <c r="J54" s="4">
        <v>2822932.3652694612</v>
      </c>
      <c r="K54" s="5">
        <f t="shared" si="2"/>
        <v>400667160.84545207</v>
      </c>
      <c r="L54" s="5"/>
      <c r="N54" s="3"/>
      <c r="O54" s="3"/>
      <c r="P54" s="3"/>
      <c r="Q54" s="3"/>
      <c r="R54" s="3"/>
      <c r="S54" s="3"/>
      <c r="U54" s="3"/>
      <c r="V54" s="3"/>
    </row>
    <row r="55" spans="1:22" ht="14.5" customHeight="1" x14ac:dyDescent="0.25">
      <c r="A55" s="35" t="s">
        <v>9</v>
      </c>
      <c r="B55" s="3">
        <v>147982818.52696127</v>
      </c>
      <c r="C55" s="3">
        <v>960435813.5814153</v>
      </c>
      <c r="D55" s="3">
        <v>8567295.6357173342</v>
      </c>
      <c r="E55" s="3">
        <v>0</v>
      </c>
      <c r="F55" s="3">
        <v>20944790.63224579</v>
      </c>
      <c r="G55" s="3">
        <v>2322147.3762561926</v>
      </c>
      <c r="H55" s="3">
        <v>10434496.653263049</v>
      </c>
      <c r="I55" s="3">
        <v>0</v>
      </c>
      <c r="J55" s="4">
        <v>7116970.3293413166</v>
      </c>
      <c r="K55" s="5">
        <f t="shared" si="2"/>
        <v>1157804332.7352004</v>
      </c>
      <c r="L55" s="5"/>
      <c r="N55" s="3"/>
      <c r="O55" s="3"/>
      <c r="P55" s="3"/>
      <c r="Q55" s="3"/>
      <c r="R55" s="3"/>
      <c r="S55" s="3"/>
      <c r="U55" s="3"/>
      <c r="V55" s="3"/>
    </row>
    <row r="56" spans="1:22" ht="14.5" customHeight="1" x14ac:dyDescent="0.25">
      <c r="A56" s="35" t="s">
        <v>10</v>
      </c>
      <c r="B56" s="3">
        <v>84060215.596212536</v>
      </c>
      <c r="C56" s="3">
        <v>558517584.04301226</v>
      </c>
      <c r="D56" s="3">
        <v>5842250.9481926393</v>
      </c>
      <c r="E56" s="3">
        <v>0</v>
      </c>
      <c r="F56" s="3">
        <v>18612616.84219975</v>
      </c>
      <c r="G56" s="3">
        <v>0</v>
      </c>
      <c r="H56" s="3">
        <v>4939531.4826362431</v>
      </c>
      <c r="I56" s="3">
        <v>0</v>
      </c>
      <c r="J56" s="4">
        <v>4453076.4071856281</v>
      </c>
      <c r="K56" s="5">
        <f t="shared" si="2"/>
        <v>676425275.31943905</v>
      </c>
      <c r="L56" s="5"/>
      <c r="N56" s="3"/>
      <c r="O56" s="3"/>
      <c r="P56" s="3"/>
      <c r="Q56" s="3"/>
      <c r="R56" s="3"/>
      <c r="S56" s="3"/>
      <c r="U56" s="3"/>
      <c r="V56" s="3"/>
    </row>
    <row r="57" spans="1:22" ht="14.5" customHeight="1" x14ac:dyDescent="0.25">
      <c r="A57" s="35" t="s">
        <v>11</v>
      </c>
      <c r="B57" s="3">
        <v>138747156.16316912</v>
      </c>
      <c r="C57" s="3">
        <v>797334946.87602854</v>
      </c>
      <c r="D57" s="3">
        <v>8704073.9404965658</v>
      </c>
      <c r="E57" s="3">
        <v>0</v>
      </c>
      <c r="F57" s="3">
        <v>15979092.665625814</v>
      </c>
      <c r="G57" s="3">
        <v>0</v>
      </c>
      <c r="H57" s="3">
        <v>7786121.179520295</v>
      </c>
      <c r="I57" s="3">
        <v>0</v>
      </c>
      <c r="J57" s="4">
        <v>7196489.5508982027</v>
      </c>
      <c r="K57" s="5">
        <f t="shared" si="2"/>
        <v>975747880.3757385</v>
      </c>
      <c r="L57" s="5"/>
      <c r="N57" s="3"/>
      <c r="O57" s="3"/>
      <c r="P57" s="3"/>
      <c r="Q57" s="3"/>
      <c r="R57" s="3"/>
      <c r="S57" s="3"/>
      <c r="U57" s="3"/>
      <c r="V57" s="3"/>
    </row>
    <row r="58" spans="1:22" ht="14.5" customHeight="1" x14ac:dyDescent="0.25">
      <c r="A58" s="35" t="s">
        <v>33</v>
      </c>
      <c r="B58" s="3">
        <v>98655212.351307496</v>
      </c>
      <c r="C58" s="3">
        <v>633734351.06848741</v>
      </c>
      <c r="D58" s="3">
        <v>3966570.8385977214</v>
      </c>
      <c r="E58" s="3">
        <v>0</v>
      </c>
      <c r="F58" s="3">
        <v>13559336.441008121</v>
      </c>
      <c r="G58" s="3">
        <v>0</v>
      </c>
      <c r="H58" s="3">
        <v>6947940.5591104096</v>
      </c>
      <c r="I58" s="3">
        <v>0</v>
      </c>
      <c r="J58" s="4">
        <v>5804903.1736526936</v>
      </c>
      <c r="K58" s="5">
        <f t="shared" si="2"/>
        <v>762668314.43216383</v>
      </c>
      <c r="L58" s="5"/>
      <c r="N58" s="3"/>
      <c r="O58" s="3"/>
      <c r="P58" s="3"/>
      <c r="Q58" s="3"/>
      <c r="R58" s="3"/>
      <c r="S58" s="3"/>
    </row>
    <row r="59" spans="1:22" ht="14.5" customHeight="1" x14ac:dyDescent="0.25">
      <c r="A59" s="35" t="s">
        <v>12</v>
      </c>
      <c r="B59" s="3">
        <v>89454073.930164903</v>
      </c>
      <c r="C59" s="3">
        <v>454356037.51767313</v>
      </c>
      <c r="D59" s="3">
        <v>11677806.454892593</v>
      </c>
      <c r="E59" s="3">
        <v>23028179.333727431</v>
      </c>
      <c r="F59" s="3">
        <v>7851261.9808896305</v>
      </c>
      <c r="G59" s="3">
        <v>3267896.8493303554</v>
      </c>
      <c r="H59" s="3">
        <v>5831408.6808565427</v>
      </c>
      <c r="I59" s="3">
        <v>0</v>
      </c>
      <c r="J59" s="4">
        <v>3419326.5269461079</v>
      </c>
      <c r="K59" s="5">
        <f t="shared" si="2"/>
        <v>598885991.27448082</v>
      </c>
      <c r="L59" s="5"/>
      <c r="M59" s="3"/>
      <c r="N59" s="3"/>
      <c r="O59" s="3"/>
      <c r="P59" s="3"/>
      <c r="Q59" s="3"/>
      <c r="R59" s="3"/>
      <c r="S59" s="3"/>
    </row>
    <row r="60" spans="1:22" ht="14.5" customHeight="1" x14ac:dyDescent="0.25">
      <c r="A60" s="35" t="s">
        <v>34</v>
      </c>
      <c r="B60" s="3">
        <v>34745809.751571827</v>
      </c>
      <c r="C60" s="3">
        <v>208102298.48196426</v>
      </c>
      <c r="D60" s="3">
        <v>1897679.4173566143</v>
      </c>
      <c r="E60" s="3">
        <v>1593372.8997733621</v>
      </c>
      <c r="F60" s="3">
        <v>5167660.2289796723</v>
      </c>
      <c r="G60" s="3">
        <v>0</v>
      </c>
      <c r="H60" s="3">
        <v>2609513.9157914445</v>
      </c>
      <c r="I60" s="3">
        <v>0</v>
      </c>
      <c r="J60" s="4">
        <v>2862691.9760479038</v>
      </c>
      <c r="K60" s="5">
        <f t="shared" si="2"/>
        <v>256979026.6714851</v>
      </c>
      <c r="L60" s="5"/>
    </row>
    <row r="61" spans="1:22" ht="14.5" customHeight="1" x14ac:dyDescent="0.25">
      <c r="A61" s="35" t="s">
        <v>35</v>
      </c>
      <c r="B61" s="3">
        <v>209256216.56439641</v>
      </c>
      <c r="C61" s="3">
        <v>1161857050.2696991</v>
      </c>
      <c r="D61" s="3">
        <v>11158431.493388236</v>
      </c>
      <c r="E61" s="3">
        <v>0</v>
      </c>
      <c r="F61" s="3">
        <v>36536062.172483981</v>
      </c>
      <c r="G61" s="3">
        <v>579189.19598652003</v>
      </c>
      <c r="H61" s="4">
        <v>13699766.416840816</v>
      </c>
      <c r="I61" s="4">
        <v>0</v>
      </c>
      <c r="J61" s="4">
        <v>7355527.9940119758</v>
      </c>
      <c r="K61" s="5">
        <f t="shared" si="2"/>
        <v>1440442244.1068068</v>
      </c>
      <c r="L61" s="5"/>
    </row>
    <row r="62" spans="1:22" ht="14.5" customHeight="1" x14ac:dyDescent="0.25">
      <c r="A62" s="35" t="s">
        <v>13</v>
      </c>
      <c r="B62" s="3">
        <v>37093437.851740867</v>
      </c>
      <c r="C62" s="3">
        <v>254814159.2621696</v>
      </c>
      <c r="D62" s="3">
        <v>1914896.2669092449</v>
      </c>
      <c r="E62" s="3">
        <v>0</v>
      </c>
      <c r="F62" s="3">
        <v>20078540.631135233</v>
      </c>
      <c r="G62" s="3">
        <v>0</v>
      </c>
      <c r="H62" s="3">
        <v>2928246.7176445127</v>
      </c>
      <c r="I62" s="3">
        <v>0</v>
      </c>
      <c r="J62" s="3">
        <v>2186778.592814371</v>
      </c>
      <c r="K62" s="5">
        <f t="shared" si="2"/>
        <v>319016059.3224138</v>
      </c>
      <c r="L62" s="65"/>
    </row>
    <row r="63" spans="1:22" ht="14.5" customHeight="1" x14ac:dyDescent="0.25">
      <c r="A63" s="8" t="s">
        <v>14</v>
      </c>
      <c r="B63" s="3">
        <v>90636518.965911806</v>
      </c>
      <c r="C63" s="3">
        <v>574516357.79915762</v>
      </c>
      <c r="D63" s="3">
        <v>4818804.8914529346</v>
      </c>
      <c r="E63" s="3">
        <v>0</v>
      </c>
      <c r="F63" s="3">
        <v>91439822.487218887</v>
      </c>
      <c r="G63" s="3">
        <v>0</v>
      </c>
      <c r="H63" s="3">
        <v>5940962.4903240204</v>
      </c>
      <c r="I63" s="3">
        <v>2500000</v>
      </c>
      <c r="J63" s="3">
        <v>4532595.6287425142</v>
      </c>
      <c r="K63" s="5">
        <f t="shared" si="2"/>
        <v>774385062.26280773</v>
      </c>
      <c r="L63" s="66"/>
    </row>
    <row r="64" spans="1:22" ht="14.5" customHeight="1" x14ac:dyDescent="0.25">
      <c r="A64" s="8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67"/>
    </row>
    <row r="65" spans="1:33" x14ac:dyDescent="0.25">
      <c r="A65" s="8" t="s">
        <v>42</v>
      </c>
      <c r="B65" s="7">
        <v>2786351255.4889007</v>
      </c>
      <c r="C65" s="7">
        <v>15188787316.20854</v>
      </c>
      <c r="D65" s="7">
        <v>372274198.92667997</v>
      </c>
      <c r="E65" s="7">
        <v>65147984.812168986</v>
      </c>
      <c r="F65" s="7">
        <v>301338499.19500995</v>
      </c>
      <c r="G65" s="7">
        <v>21033492.239357423</v>
      </c>
      <c r="H65" s="7">
        <v>186137099.46334001</v>
      </c>
      <c r="I65" s="7">
        <v>2500000</v>
      </c>
      <c r="J65" s="7">
        <v>132797100.00000001</v>
      </c>
      <c r="K65" s="5">
        <f t="shared" si="2"/>
        <v>19056366946.334</v>
      </c>
    </row>
    <row r="67" spans="1:33" x14ac:dyDescent="0.25">
      <c r="A67" s="1" t="s">
        <v>22</v>
      </c>
      <c r="B67" s="52">
        <f t="shared" ref="B67:J67" si="3">B65/$K$65</f>
        <v>0.14621628893564781</v>
      </c>
      <c r="C67" s="52">
        <f t="shared" si="3"/>
        <v>0.79704527935375991</v>
      </c>
      <c r="D67" s="52">
        <f t="shared" si="3"/>
        <v>1.9535423513572552E-2</v>
      </c>
      <c r="E67" s="52">
        <f t="shared" si="3"/>
        <v>3.418699114875196E-3</v>
      </c>
      <c r="F67" s="52">
        <f t="shared" si="3"/>
        <v>1.581300885124803E-2</v>
      </c>
      <c r="G67" s="52">
        <f t="shared" si="3"/>
        <v>1.1037514285168494E-3</v>
      </c>
      <c r="H67" s="52">
        <f t="shared" si="3"/>
        <v>9.7677117567862778E-3</v>
      </c>
      <c r="I67" s="52">
        <f t="shared" si="3"/>
        <v>1.3118974918149032E-4</v>
      </c>
      <c r="J67" s="52">
        <f t="shared" si="3"/>
        <v>6.968647296411716E-3</v>
      </c>
    </row>
    <row r="68" spans="1:33" x14ac:dyDescent="0.25">
      <c r="B68" s="52"/>
      <c r="C68" s="52"/>
      <c r="D68" s="52"/>
      <c r="E68" s="52"/>
      <c r="F68" s="52"/>
      <c r="G68" s="52"/>
      <c r="H68" s="52"/>
      <c r="I68" s="52"/>
      <c r="J68" s="52"/>
    </row>
    <row r="69" spans="1:33" x14ac:dyDescent="0.25">
      <c r="B69" s="52"/>
      <c r="C69" s="52"/>
      <c r="D69" s="52"/>
      <c r="E69" s="52"/>
      <c r="F69" s="52"/>
      <c r="G69" s="52"/>
      <c r="H69" s="52"/>
      <c r="I69" s="52"/>
      <c r="J69" s="52"/>
    </row>
    <row r="70" spans="1:33" x14ac:dyDescent="0.25">
      <c r="B70" s="52"/>
      <c r="C70" s="52"/>
      <c r="D70" s="52"/>
      <c r="E70" s="52"/>
      <c r="F70" s="52"/>
      <c r="G70" s="52"/>
      <c r="H70" s="52"/>
      <c r="I70" s="52"/>
      <c r="J70" s="52"/>
    </row>
    <row r="71" spans="1:33" x14ac:dyDescent="0.25">
      <c r="B71" s="52"/>
      <c r="C71" s="52"/>
      <c r="D71" s="52"/>
      <c r="E71" s="52"/>
      <c r="F71" s="52"/>
      <c r="G71" s="52"/>
      <c r="H71" s="52"/>
      <c r="I71" s="52"/>
      <c r="J71" s="52"/>
    </row>
    <row r="72" spans="1:33" x14ac:dyDescent="0.25">
      <c r="B72" s="52"/>
      <c r="C72" s="52"/>
      <c r="D72" s="52"/>
      <c r="E72" s="52"/>
      <c r="F72" s="52"/>
      <c r="G72" s="52"/>
      <c r="H72" s="52"/>
      <c r="I72" s="52"/>
      <c r="J72" s="52"/>
    </row>
    <row r="74" spans="1:33" ht="13" x14ac:dyDescent="0.3">
      <c r="A74" s="23" t="s">
        <v>72</v>
      </c>
      <c r="B74" s="24"/>
      <c r="C74" s="24"/>
      <c r="D74" s="24"/>
      <c r="E74" s="24"/>
      <c r="F74" s="24"/>
      <c r="G74" s="24"/>
      <c r="H74" s="24"/>
      <c r="I74" s="25"/>
      <c r="J74" s="25"/>
      <c r="K74" s="25"/>
    </row>
    <row r="75" spans="1:33" x14ac:dyDescent="0.25">
      <c r="A75" s="26"/>
      <c r="B75" s="24"/>
      <c r="C75" s="24"/>
      <c r="D75" s="24"/>
      <c r="E75" s="27"/>
      <c r="F75" s="27"/>
      <c r="G75" s="27"/>
      <c r="H75" s="27"/>
      <c r="I75" s="25"/>
      <c r="J75" s="25"/>
      <c r="K75" s="25"/>
    </row>
    <row r="77" spans="1:33" x14ac:dyDescent="0.25">
      <c r="A77" s="8"/>
      <c r="B77" s="48" t="s">
        <v>23</v>
      </c>
      <c r="C77" s="97" t="s">
        <v>65</v>
      </c>
      <c r="D77" s="48" t="s">
        <v>43</v>
      </c>
      <c r="E77" s="48" t="s">
        <v>44</v>
      </c>
      <c r="F77" s="48" t="s">
        <v>45</v>
      </c>
      <c r="G77" s="48" t="s">
        <v>25</v>
      </c>
      <c r="H77" s="48" t="s">
        <v>61</v>
      </c>
      <c r="I77" s="97" t="s">
        <v>81</v>
      </c>
      <c r="J77" s="48" t="s">
        <v>46</v>
      </c>
      <c r="K77" s="48"/>
      <c r="L77" s="64"/>
    </row>
    <row r="78" spans="1:33" x14ac:dyDescent="0.25">
      <c r="A78" s="2"/>
      <c r="B78" s="19" t="s">
        <v>24</v>
      </c>
      <c r="C78" s="19" t="s">
        <v>80</v>
      </c>
      <c r="D78" s="31" t="s">
        <v>48</v>
      </c>
      <c r="E78" s="31" t="s">
        <v>26</v>
      </c>
      <c r="F78" s="31" t="s">
        <v>48</v>
      </c>
      <c r="G78" s="31" t="s">
        <v>26</v>
      </c>
      <c r="H78" s="19" t="s">
        <v>48</v>
      </c>
      <c r="I78" s="19" t="s">
        <v>26</v>
      </c>
      <c r="J78" s="19" t="s">
        <v>49</v>
      </c>
      <c r="K78" s="19" t="s">
        <v>15</v>
      </c>
      <c r="L78" s="64"/>
    </row>
    <row r="79" spans="1:33" ht="14.5" customHeight="1" x14ac:dyDescent="0.25">
      <c r="A79" s="35" t="s">
        <v>37</v>
      </c>
      <c r="B79" s="3">
        <v>507.70503896389135</v>
      </c>
      <c r="C79" s="3">
        <v>2313.6840234849096</v>
      </c>
      <c r="D79" s="3">
        <v>150.29081668717356</v>
      </c>
      <c r="E79" s="3">
        <v>14.520771584160922</v>
      </c>
      <c r="F79" s="3">
        <v>0.36983951205131449</v>
      </c>
      <c r="G79" s="3">
        <v>0</v>
      </c>
      <c r="H79" s="3">
        <v>35.671314351381639</v>
      </c>
      <c r="I79" s="3">
        <v>0</v>
      </c>
      <c r="J79" s="3">
        <v>11.227680879410732</v>
      </c>
      <c r="K79" s="5">
        <f t="shared" ref="K79:K100" si="4">SUM(B79:J79)</f>
        <v>3033.4694854629793</v>
      </c>
      <c r="L79" s="65"/>
      <c r="AB79" s="3"/>
      <c r="AC79" s="3"/>
      <c r="AD79" s="3"/>
      <c r="AE79" s="3"/>
      <c r="AF79" s="3"/>
      <c r="AG79" s="3"/>
    </row>
    <row r="80" spans="1:33" x14ac:dyDescent="0.25">
      <c r="A80" s="38" t="s">
        <v>38</v>
      </c>
      <c r="B80" s="3">
        <v>507.70503896389135</v>
      </c>
      <c r="C80" s="3">
        <v>2188.0610900018164</v>
      </c>
      <c r="D80" s="3">
        <v>170.0899836989642</v>
      </c>
      <c r="E80" s="3">
        <v>5.8681090101140985</v>
      </c>
      <c r="F80" s="3">
        <v>0.9992727435807045</v>
      </c>
      <c r="G80" s="3">
        <v>0</v>
      </c>
      <c r="H80" s="3">
        <v>39.371996754137079</v>
      </c>
      <c r="I80" s="3">
        <v>0</v>
      </c>
      <c r="J80" s="3">
        <v>22.705170666155773</v>
      </c>
      <c r="K80" s="5">
        <f t="shared" si="4"/>
        <v>2934.8006618386594</v>
      </c>
      <c r="L80" s="65"/>
      <c r="AB80" s="3"/>
      <c r="AC80" s="3"/>
      <c r="AD80" s="3"/>
      <c r="AE80" s="3"/>
      <c r="AF80" s="3"/>
      <c r="AG80" s="3"/>
    </row>
    <row r="81" spans="1:33" ht="14.5" customHeight="1" x14ac:dyDescent="0.25">
      <c r="A81" s="35" t="s">
        <v>39</v>
      </c>
      <c r="B81" s="3">
        <v>507.7050389638913</v>
      </c>
      <c r="C81" s="3">
        <v>2100.464264965593</v>
      </c>
      <c r="D81" s="3">
        <v>119.82359831756501</v>
      </c>
      <c r="E81" s="3">
        <v>32.095219305497849</v>
      </c>
      <c r="F81" s="3">
        <v>9.430181828157421</v>
      </c>
      <c r="G81" s="3">
        <v>0</v>
      </c>
      <c r="H81" s="3">
        <v>33.294859691948503</v>
      </c>
      <c r="I81" s="3">
        <v>0</v>
      </c>
      <c r="J81" s="3">
        <v>22.093334900212191</v>
      </c>
      <c r="K81" s="5">
        <f t="shared" si="4"/>
        <v>2824.9064979728651</v>
      </c>
      <c r="L81" s="65"/>
      <c r="AB81" s="3"/>
      <c r="AC81" s="3"/>
      <c r="AD81" s="3"/>
      <c r="AE81" s="3"/>
      <c r="AF81" s="3"/>
      <c r="AG81" s="3"/>
    </row>
    <row r="82" spans="1:33" ht="14.5" customHeight="1" x14ac:dyDescent="0.25">
      <c r="A82" s="35" t="s">
        <v>40</v>
      </c>
      <c r="B82" s="3">
        <v>507.70503896389135</v>
      </c>
      <c r="C82" s="3">
        <v>2552.0800630533358</v>
      </c>
      <c r="D82" s="3">
        <v>53.507202359617708</v>
      </c>
      <c r="E82" s="3">
        <v>75.514999824267846</v>
      </c>
      <c r="F82" s="3">
        <v>28.973598369093484</v>
      </c>
      <c r="G82" s="3">
        <v>0</v>
      </c>
      <c r="H82" s="3">
        <v>39.106482833941229</v>
      </c>
      <c r="I82" s="3">
        <v>0</v>
      </c>
      <c r="J82" s="3">
        <v>23.709503358416871</v>
      </c>
      <c r="K82" s="5">
        <f t="shared" si="4"/>
        <v>3280.596888762564</v>
      </c>
      <c r="L82" s="65"/>
      <c r="AB82" s="3"/>
      <c r="AC82" s="3"/>
      <c r="AD82" s="3"/>
      <c r="AE82" s="3"/>
      <c r="AF82" s="3"/>
      <c r="AG82" s="3"/>
    </row>
    <row r="83" spans="1:33" ht="14.5" customHeight="1" x14ac:dyDescent="0.25">
      <c r="A83" s="35" t="s">
        <v>41</v>
      </c>
      <c r="B83" s="3">
        <v>507.70503896389135</v>
      </c>
      <c r="C83" s="3">
        <v>2334.7656474654218</v>
      </c>
      <c r="D83" s="3">
        <v>48.320557263923206</v>
      </c>
      <c r="E83" s="3">
        <v>0</v>
      </c>
      <c r="F83" s="3">
        <v>8.3312435973913832</v>
      </c>
      <c r="G83" s="3">
        <v>0</v>
      </c>
      <c r="H83" s="3">
        <v>35.76638908544323</v>
      </c>
      <c r="I83" s="3">
        <v>0</v>
      </c>
      <c r="J83" s="3">
        <v>27.448677217766068</v>
      </c>
      <c r="K83" s="5">
        <f t="shared" si="4"/>
        <v>2962.3375535938367</v>
      </c>
      <c r="L83" s="65"/>
      <c r="AB83" s="3"/>
      <c r="AC83" s="3"/>
      <c r="AD83" s="3"/>
      <c r="AE83" s="3"/>
      <c r="AF83" s="3"/>
      <c r="AG83" s="3"/>
    </row>
    <row r="84" spans="1:33" ht="14.5" customHeight="1" x14ac:dyDescent="0.25">
      <c r="A84" s="35" t="s">
        <v>1</v>
      </c>
      <c r="B84" s="3">
        <v>507.70503896389135</v>
      </c>
      <c r="C84" s="3">
        <v>2788.0166837309862</v>
      </c>
      <c r="D84" s="3">
        <v>68.313979231988768</v>
      </c>
      <c r="E84" s="3">
        <v>14.605922386751551</v>
      </c>
      <c r="F84" s="3">
        <v>23.084093551638659</v>
      </c>
      <c r="G84" s="3">
        <v>28.348167994514291</v>
      </c>
      <c r="H84" s="3">
        <v>30.265342573666533</v>
      </c>
      <c r="I84" s="3">
        <v>0</v>
      </c>
      <c r="J84" s="3">
        <v>27.581878922406428</v>
      </c>
      <c r="K84" s="5">
        <f t="shared" si="4"/>
        <v>3487.9211073558436</v>
      </c>
      <c r="L84" s="65"/>
      <c r="AB84" s="3"/>
      <c r="AC84" s="3"/>
      <c r="AD84" s="3"/>
      <c r="AE84" s="3"/>
      <c r="AF84" s="3"/>
      <c r="AG84" s="3"/>
    </row>
    <row r="85" spans="1:33" ht="14.5" customHeight="1" x14ac:dyDescent="0.25">
      <c r="A85" s="35" t="s">
        <v>2</v>
      </c>
      <c r="B85" s="3">
        <v>507.70503896389135</v>
      </c>
      <c r="C85" s="3">
        <v>3040.2135567090963</v>
      </c>
      <c r="D85" s="3">
        <v>33.390406406960636</v>
      </c>
      <c r="E85" s="3">
        <v>0</v>
      </c>
      <c r="F85" s="3">
        <v>36.140184559115013</v>
      </c>
      <c r="G85" s="3">
        <v>0</v>
      </c>
      <c r="H85" s="3">
        <v>47.348274477995155</v>
      </c>
      <c r="I85" s="3">
        <v>0</v>
      </c>
      <c r="J85" s="3">
        <v>33.46278717448007</v>
      </c>
      <c r="K85" s="5">
        <f t="shared" si="4"/>
        <v>3698.2602482915386</v>
      </c>
      <c r="L85" s="65"/>
      <c r="AB85" s="3"/>
      <c r="AC85" s="3"/>
      <c r="AD85" s="3"/>
      <c r="AE85" s="3"/>
      <c r="AF85" s="3"/>
      <c r="AG85" s="3"/>
    </row>
    <row r="86" spans="1:33" ht="14.5" customHeight="1" x14ac:dyDescent="0.25">
      <c r="A86" s="35" t="s">
        <v>3</v>
      </c>
      <c r="B86" s="3">
        <v>507.70503896389135</v>
      </c>
      <c r="C86" s="3">
        <v>2996.400315157965</v>
      </c>
      <c r="D86" s="3">
        <v>39.077040593890665</v>
      </c>
      <c r="E86" s="3">
        <v>0</v>
      </c>
      <c r="F86" s="3">
        <v>29.959023614528579</v>
      </c>
      <c r="G86" s="3">
        <v>0</v>
      </c>
      <c r="H86" s="3">
        <v>29.722098212377123</v>
      </c>
      <c r="I86" s="3">
        <v>0</v>
      </c>
      <c r="J86" s="3">
        <v>28.770288605115105</v>
      </c>
      <c r="K86" s="5">
        <f t="shared" si="4"/>
        <v>3631.6338051477678</v>
      </c>
      <c r="L86" s="65"/>
      <c r="AB86" s="3"/>
      <c r="AC86" s="3"/>
      <c r="AD86" s="3"/>
      <c r="AE86" s="3"/>
      <c r="AF86" s="3"/>
      <c r="AG86" s="3"/>
    </row>
    <row r="87" spans="1:33" ht="14.5" customHeight="1" x14ac:dyDescent="0.25">
      <c r="A87" s="35" t="s">
        <v>4</v>
      </c>
      <c r="B87" s="3">
        <v>507.7050389638913</v>
      </c>
      <c r="C87" s="3">
        <v>2711.9448518202867</v>
      </c>
      <c r="D87" s="3">
        <v>46.216695185489428</v>
      </c>
      <c r="E87" s="3">
        <v>0</v>
      </c>
      <c r="F87" s="3">
        <v>25.281324494189906</v>
      </c>
      <c r="G87" s="3">
        <v>0</v>
      </c>
      <c r="H87" s="3">
        <v>32.294133638722563</v>
      </c>
      <c r="I87" s="3">
        <v>0</v>
      </c>
      <c r="J87" s="3">
        <v>23.901894818416391</v>
      </c>
      <c r="K87" s="5">
        <f t="shared" si="4"/>
        <v>3347.3439389209957</v>
      </c>
      <c r="L87" s="65"/>
      <c r="AB87" s="3"/>
      <c r="AC87" s="3"/>
      <c r="AD87" s="3"/>
      <c r="AE87" s="3"/>
      <c r="AF87" s="3"/>
      <c r="AG87" s="3"/>
    </row>
    <row r="88" spans="1:33" ht="14.5" customHeight="1" x14ac:dyDescent="0.25">
      <c r="A88" s="35" t="s">
        <v>5</v>
      </c>
      <c r="B88" s="3">
        <v>507.7050389638913</v>
      </c>
      <c r="C88" s="3">
        <v>3129.6094364872588</v>
      </c>
      <c r="D88" s="3">
        <v>49.37097035404171</v>
      </c>
      <c r="E88" s="3">
        <v>0</v>
      </c>
      <c r="F88" s="3">
        <v>27.201445403895441</v>
      </c>
      <c r="G88" s="3">
        <v>0</v>
      </c>
      <c r="H88" s="3">
        <v>27.9002354456949</v>
      </c>
      <c r="I88" s="3">
        <v>0</v>
      </c>
      <c r="J88" s="3">
        <v>29.715129997293474</v>
      </c>
      <c r="K88" s="5">
        <f t="shared" si="4"/>
        <v>3771.5022566520752</v>
      </c>
      <c r="L88" s="65"/>
      <c r="AB88" s="3"/>
      <c r="AC88" s="3"/>
      <c r="AD88" s="3"/>
      <c r="AE88" s="3"/>
      <c r="AF88" s="3"/>
      <c r="AG88" s="3"/>
    </row>
    <row r="89" spans="1:33" ht="14.5" customHeight="1" x14ac:dyDescent="0.25">
      <c r="A89" s="35" t="s">
        <v>6</v>
      </c>
      <c r="B89" s="3">
        <v>507.7050389638913</v>
      </c>
      <c r="C89" s="3">
        <v>3216.3747693976161</v>
      </c>
      <c r="D89" s="3">
        <v>58.053209782880771</v>
      </c>
      <c r="E89" s="3">
        <v>1.9678906614672618</v>
      </c>
      <c r="F89" s="3">
        <v>27.867586542944565</v>
      </c>
      <c r="G89" s="3">
        <v>0</v>
      </c>
      <c r="H89" s="3">
        <v>33.944935299873094</v>
      </c>
      <c r="I89" s="3">
        <v>0</v>
      </c>
      <c r="J89" s="3">
        <v>34.838546741162347</v>
      </c>
      <c r="K89" s="5">
        <f t="shared" si="4"/>
        <v>3880.7519773898352</v>
      </c>
      <c r="L89" s="65"/>
      <c r="AB89" s="3"/>
      <c r="AC89" s="3"/>
      <c r="AD89" s="3"/>
      <c r="AE89" s="3"/>
      <c r="AF89" s="3"/>
      <c r="AG89" s="3"/>
    </row>
    <row r="90" spans="1:33" ht="14.5" customHeight="1" x14ac:dyDescent="0.25">
      <c r="A90" s="35" t="s">
        <v>7</v>
      </c>
      <c r="B90" s="3">
        <v>507.70503896389135</v>
      </c>
      <c r="C90" s="3">
        <v>3030.2547611405935</v>
      </c>
      <c r="D90" s="3">
        <v>58.493702721691122</v>
      </c>
      <c r="E90" s="3">
        <v>0</v>
      </c>
      <c r="F90" s="3">
        <v>41.483973294113909</v>
      </c>
      <c r="G90" s="3">
        <v>0</v>
      </c>
      <c r="H90" s="3">
        <v>32.689531023645493</v>
      </c>
      <c r="I90" s="3">
        <v>0</v>
      </c>
      <c r="J90" s="3">
        <v>31.188610151159978</v>
      </c>
      <c r="K90" s="5">
        <f t="shared" si="4"/>
        <v>3701.8156172950953</v>
      </c>
      <c r="L90" s="65"/>
      <c r="AB90" s="3"/>
      <c r="AC90" s="3"/>
      <c r="AD90" s="3"/>
      <c r="AE90" s="3"/>
      <c r="AF90" s="3"/>
      <c r="AG90" s="3"/>
    </row>
    <row r="91" spans="1:33" ht="14.5" customHeight="1" x14ac:dyDescent="0.25">
      <c r="A91" s="35" t="s">
        <v>8</v>
      </c>
      <c r="B91" s="3">
        <v>507.7050389638913</v>
      </c>
      <c r="C91" s="3">
        <v>3492.2858058409311</v>
      </c>
      <c r="D91" s="3">
        <v>30.976158354136516</v>
      </c>
      <c r="E91" s="3">
        <v>0</v>
      </c>
      <c r="F91" s="3">
        <v>94.745652194421496</v>
      </c>
      <c r="G91" s="3">
        <v>13.59691326884645</v>
      </c>
      <c r="H91" s="3">
        <v>30.353462800652359</v>
      </c>
      <c r="I91" s="3">
        <v>0</v>
      </c>
      <c r="J91" s="3">
        <v>29.586144226942181</v>
      </c>
      <c r="K91" s="5">
        <f t="shared" si="4"/>
        <v>4199.2491756498221</v>
      </c>
      <c r="L91" s="65"/>
      <c r="AB91" s="3"/>
      <c r="AC91" s="3"/>
      <c r="AD91" s="3"/>
      <c r="AE91" s="3"/>
      <c r="AF91" s="3"/>
      <c r="AG91" s="3"/>
    </row>
    <row r="92" spans="1:33" ht="14.5" customHeight="1" x14ac:dyDescent="0.25">
      <c r="A92" s="35" t="s">
        <v>9</v>
      </c>
      <c r="B92" s="3">
        <v>507.70503896389135</v>
      </c>
      <c r="C92" s="3">
        <v>3295.0994379650169</v>
      </c>
      <c r="D92" s="3">
        <v>29.393001213546782</v>
      </c>
      <c r="E92" s="3">
        <v>0</v>
      </c>
      <c r="F92" s="3">
        <v>71.858178198555578</v>
      </c>
      <c r="G92" s="3">
        <v>7.9669108608527432</v>
      </c>
      <c r="H92" s="3">
        <v>35.799064936368424</v>
      </c>
      <c r="I92" s="3">
        <v>0</v>
      </c>
      <c r="J92" s="3">
        <v>24.417170414312483</v>
      </c>
      <c r="K92" s="5">
        <f t="shared" si="4"/>
        <v>3972.2388025525438</v>
      </c>
      <c r="L92" s="65"/>
      <c r="AB92" s="3"/>
      <c r="AC92" s="3"/>
      <c r="AD92" s="3"/>
      <c r="AE92" s="3"/>
      <c r="AF92" s="3"/>
      <c r="AG92" s="3"/>
    </row>
    <row r="93" spans="1:33" ht="14.5" customHeight="1" x14ac:dyDescent="0.25">
      <c r="A93" s="35" t="s">
        <v>10</v>
      </c>
      <c r="B93" s="3">
        <v>507.70503896389141</v>
      </c>
      <c r="C93" s="3">
        <v>3373.322204295564</v>
      </c>
      <c r="D93" s="3">
        <v>35.285898617450364</v>
      </c>
      <c r="E93" s="3">
        <v>0</v>
      </c>
      <c r="F93" s="3">
        <v>112.41607331203154</v>
      </c>
      <c r="G93" s="3">
        <v>0</v>
      </c>
      <c r="H93" s="3">
        <v>29.833673469286179</v>
      </c>
      <c r="I93" s="3">
        <v>0</v>
      </c>
      <c r="J93" s="3">
        <v>26.895592817409227</v>
      </c>
      <c r="K93" s="5">
        <f t="shared" si="4"/>
        <v>4085.4584814756331</v>
      </c>
      <c r="L93" s="65"/>
      <c r="AB93" s="3"/>
      <c r="AC93" s="3"/>
      <c r="AD93" s="3"/>
      <c r="AE93" s="3"/>
      <c r="AF93" s="3"/>
      <c r="AG93" s="3"/>
    </row>
    <row r="94" spans="1:33" ht="14.5" customHeight="1" x14ac:dyDescent="0.25">
      <c r="A94" s="35" t="s">
        <v>11</v>
      </c>
      <c r="B94" s="3">
        <v>507.70503896389135</v>
      </c>
      <c r="C94" s="3">
        <v>2917.6163423119206</v>
      </c>
      <c r="D94" s="3">
        <v>31.850038021013255</v>
      </c>
      <c r="E94" s="3">
        <v>0</v>
      </c>
      <c r="F94" s="3">
        <v>58.47086231352047</v>
      </c>
      <c r="G94" s="3">
        <v>0</v>
      </c>
      <c r="H94" s="3">
        <v>28.491055717041657</v>
      </c>
      <c r="I94" s="3">
        <v>0</v>
      </c>
      <c r="J94" s="3">
        <v>26.333469520234345</v>
      </c>
      <c r="K94" s="5">
        <f t="shared" si="4"/>
        <v>3570.4668068476217</v>
      </c>
      <c r="L94" s="65"/>
      <c r="AB94" s="3"/>
      <c r="AC94" s="3"/>
      <c r="AD94" s="3"/>
      <c r="AE94" s="3"/>
      <c r="AF94" s="3"/>
      <c r="AG94" s="3"/>
    </row>
    <row r="95" spans="1:33" ht="14.5" customHeight="1" x14ac:dyDescent="0.25">
      <c r="A95" s="35" t="s">
        <v>33</v>
      </c>
      <c r="B95" s="3">
        <v>507.7050389638913</v>
      </c>
      <c r="C95" s="3">
        <v>3261.3595950332829</v>
      </c>
      <c r="D95" s="3">
        <v>20.412991408827484</v>
      </c>
      <c r="E95" s="3">
        <v>0</v>
      </c>
      <c r="F95" s="3">
        <v>69.779824826612938</v>
      </c>
      <c r="G95" s="3">
        <v>0</v>
      </c>
      <c r="H95" s="3">
        <v>35.755885048634234</v>
      </c>
      <c r="I95" s="3">
        <v>0</v>
      </c>
      <c r="J95" s="3">
        <v>29.873521344885102</v>
      </c>
      <c r="K95" s="5">
        <f t="shared" si="4"/>
        <v>3924.886856626134</v>
      </c>
      <c r="L95" s="65"/>
      <c r="AB95" s="3"/>
      <c r="AC95" s="3"/>
      <c r="AD95" s="3"/>
      <c r="AE95" s="3"/>
      <c r="AF95" s="3"/>
      <c r="AG95" s="3"/>
    </row>
    <row r="96" spans="1:33" ht="14.5" customHeight="1" x14ac:dyDescent="0.25">
      <c r="A96" s="35" t="s">
        <v>12</v>
      </c>
      <c r="B96" s="3">
        <v>507.7050389638913</v>
      </c>
      <c r="C96" s="3">
        <v>2578.7405715191476</v>
      </c>
      <c r="D96" s="3">
        <v>66.278492646657881</v>
      </c>
      <c r="E96" s="3">
        <v>130.69860513032543</v>
      </c>
      <c r="F96" s="3">
        <v>44.560578348116159</v>
      </c>
      <c r="G96" s="3">
        <v>18.547256981437148</v>
      </c>
      <c r="H96" s="3">
        <v>33.096710316848814</v>
      </c>
      <c r="I96" s="3">
        <v>0</v>
      </c>
      <c r="J96" s="3">
        <v>19.406710408166656</v>
      </c>
      <c r="K96" s="5">
        <f t="shared" si="4"/>
        <v>3399.0339643145908</v>
      </c>
      <c r="L96" s="65"/>
      <c r="AB96" s="3"/>
      <c r="AC96" s="3"/>
      <c r="AD96" s="3"/>
      <c r="AE96" s="3"/>
      <c r="AF96" s="3"/>
      <c r="AG96" s="3"/>
    </row>
    <row r="97" spans="1:33" ht="14.5" customHeight="1" x14ac:dyDescent="0.25">
      <c r="A97" s="35" t="s">
        <v>34</v>
      </c>
      <c r="B97" s="3">
        <v>507.70503896389124</v>
      </c>
      <c r="C97" s="3">
        <v>3040.7863945229083</v>
      </c>
      <c r="D97" s="3">
        <v>27.728851605953128</v>
      </c>
      <c r="E97" s="3">
        <v>23.282331191802125</v>
      </c>
      <c r="F97" s="3">
        <v>75.509742229783186</v>
      </c>
      <c r="G97" s="3">
        <v>0</v>
      </c>
      <c r="H97" s="3">
        <v>38.130162277590259</v>
      </c>
      <c r="I97" s="3">
        <v>0</v>
      </c>
      <c r="J97" s="3">
        <v>41.829594752077149</v>
      </c>
      <c r="K97" s="5">
        <f t="shared" si="4"/>
        <v>3754.9721155440056</v>
      </c>
      <c r="L97" s="65"/>
      <c r="AB97" s="3"/>
      <c r="AC97" s="3"/>
      <c r="AD97" s="3"/>
      <c r="AE97" s="3"/>
      <c r="AF97" s="3"/>
      <c r="AG97" s="3"/>
    </row>
    <row r="98" spans="1:33" ht="14.5" customHeight="1" x14ac:dyDescent="0.25">
      <c r="A98" s="35" t="s">
        <v>35</v>
      </c>
      <c r="B98" s="3">
        <v>507.7050389638913</v>
      </c>
      <c r="C98" s="3">
        <v>2818.939808156762</v>
      </c>
      <c r="D98" s="3">
        <v>27.072992091411454</v>
      </c>
      <c r="E98" s="3">
        <v>0</v>
      </c>
      <c r="F98" s="3">
        <v>88.645122106371005</v>
      </c>
      <c r="G98" s="3">
        <v>1.4052498804751543</v>
      </c>
      <c r="H98" s="14">
        <v>33.238871258660609</v>
      </c>
      <c r="I98" s="3">
        <v>0</v>
      </c>
      <c r="J98" s="3">
        <v>17.846249388010936</v>
      </c>
      <c r="K98" s="5">
        <f t="shared" si="4"/>
        <v>3494.8533318455829</v>
      </c>
      <c r="L98" s="65"/>
      <c r="AB98" s="3"/>
      <c r="AC98" s="3"/>
      <c r="AD98" s="3"/>
      <c r="AE98" s="3"/>
      <c r="AF98" s="3"/>
      <c r="AG98" s="3"/>
    </row>
    <row r="99" spans="1:33" ht="14.5" customHeight="1" x14ac:dyDescent="0.25">
      <c r="A99" s="35" t="s">
        <v>13</v>
      </c>
      <c r="B99" s="3">
        <v>507.70503896389135</v>
      </c>
      <c r="C99" s="3">
        <v>3487.6905498442343</v>
      </c>
      <c r="D99" s="3">
        <v>26.20955457643948</v>
      </c>
      <c r="E99" s="3">
        <v>0</v>
      </c>
      <c r="F99" s="3">
        <v>274.81885864052276</v>
      </c>
      <c r="G99" s="3">
        <v>0</v>
      </c>
      <c r="H99" s="3">
        <v>40.079477664479171</v>
      </c>
      <c r="I99" s="3">
        <v>0</v>
      </c>
      <c r="J99" s="3">
        <v>29.930860415466132</v>
      </c>
      <c r="K99" s="5">
        <f t="shared" si="4"/>
        <v>4366.4343401050328</v>
      </c>
      <c r="L99" s="65"/>
      <c r="AB99" s="3"/>
      <c r="AC99" s="3"/>
      <c r="AD99" s="3"/>
      <c r="AE99" s="3"/>
      <c r="AF99" s="3"/>
      <c r="AG99" s="3"/>
    </row>
    <row r="100" spans="1:33" ht="14.5" customHeight="1" x14ac:dyDescent="0.25">
      <c r="A100" s="8" t="s">
        <v>14</v>
      </c>
      <c r="B100" s="3">
        <v>507.7050389638913</v>
      </c>
      <c r="C100" s="3">
        <v>3218.1823965626513</v>
      </c>
      <c r="D100" s="3">
        <v>26.992778993361796</v>
      </c>
      <c r="E100" s="3">
        <v>0</v>
      </c>
      <c r="F100" s="3">
        <v>512.20478421269581</v>
      </c>
      <c r="G100" s="3">
        <v>0</v>
      </c>
      <c r="H100" s="14">
        <v>33.278601462699392</v>
      </c>
      <c r="I100" s="3">
        <v>14.003876272952354</v>
      </c>
      <c r="J100" s="3">
        <v>25.389563352093941</v>
      </c>
      <c r="K100" s="5">
        <f t="shared" si="4"/>
        <v>4337.7570398203461</v>
      </c>
      <c r="AB100" s="3"/>
      <c r="AC100" s="3"/>
      <c r="AD100" s="3"/>
      <c r="AE100" s="3"/>
      <c r="AF100" s="3"/>
      <c r="AG100" s="3"/>
    </row>
    <row r="101" spans="1:33" ht="14.5" customHeight="1" x14ac:dyDescent="0.25">
      <c r="A101" s="8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67"/>
      <c r="AB101" s="3"/>
      <c r="AC101" s="3"/>
      <c r="AD101" s="3"/>
      <c r="AE101" s="3"/>
      <c r="AF101" s="3"/>
      <c r="AG101" s="3"/>
    </row>
    <row r="102" spans="1:33" ht="14.5" customHeight="1" x14ac:dyDescent="0.25">
      <c r="A102" s="8" t="s">
        <v>42</v>
      </c>
      <c r="B102" s="7">
        <v>507.7050389638913</v>
      </c>
      <c r="C102" s="7">
        <v>2767.5706144367095</v>
      </c>
      <c r="D102" s="7">
        <v>67.832613098938978</v>
      </c>
      <c r="E102" s="7">
        <v>11.87070729231432</v>
      </c>
      <c r="F102" s="7">
        <v>54.907318010872544</v>
      </c>
      <c r="G102" s="7">
        <v>3.8325426400900531</v>
      </c>
      <c r="H102" s="68">
        <v>33.916306549469496</v>
      </c>
      <c r="I102" s="7">
        <v>0.45552856801861474</v>
      </c>
      <c r="J102" s="7">
        <v>24.197149120009914</v>
      </c>
      <c r="K102" s="5">
        <f t="shared" ref="K102" si="5">SUM(B102:J102)</f>
        <v>3472.2878186803146</v>
      </c>
      <c r="AB102" s="3"/>
      <c r="AC102" s="3"/>
      <c r="AD102" s="3"/>
      <c r="AE102" s="3"/>
      <c r="AF102" s="3"/>
      <c r="AG102" s="3"/>
    </row>
    <row r="103" spans="1:33" ht="14.5" customHeight="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7"/>
      <c r="L103" s="63"/>
      <c r="AB103" s="3"/>
      <c r="AC103" s="3"/>
      <c r="AD103" s="3"/>
      <c r="AE103" s="3"/>
      <c r="AF103" s="3"/>
      <c r="AG103" s="3"/>
    </row>
    <row r="104" spans="1:33" ht="14.5" customHeight="1" x14ac:dyDescent="0.25">
      <c r="A104" s="22" t="s">
        <v>20</v>
      </c>
      <c r="B104" s="3">
        <f>MIN(B79:B100)</f>
        <v>507.70503896389124</v>
      </c>
      <c r="C104" s="3">
        <f t="shared" ref="C104:K104" si="6">MIN(C79:C100)</f>
        <v>2100.464264965593</v>
      </c>
      <c r="D104" s="3">
        <f t="shared" si="6"/>
        <v>20.412991408827484</v>
      </c>
      <c r="E104" s="3">
        <f t="shared" si="6"/>
        <v>0</v>
      </c>
      <c r="F104" s="3">
        <f t="shared" si="6"/>
        <v>0.36983951205131449</v>
      </c>
      <c r="G104" s="3">
        <f t="shared" si="6"/>
        <v>0</v>
      </c>
      <c r="H104" s="3">
        <f t="shared" si="6"/>
        <v>27.9002354456949</v>
      </c>
      <c r="I104" s="3">
        <f t="shared" si="6"/>
        <v>0</v>
      </c>
      <c r="J104" s="3">
        <f t="shared" si="6"/>
        <v>11.227680879410732</v>
      </c>
      <c r="K104" s="3">
        <f t="shared" si="6"/>
        <v>2824.9064979728651</v>
      </c>
      <c r="L104" s="63"/>
      <c r="AB104" s="3"/>
      <c r="AC104" s="3"/>
      <c r="AD104" s="3"/>
      <c r="AE104" s="3"/>
      <c r="AF104" s="3"/>
      <c r="AG104" s="3"/>
    </row>
    <row r="105" spans="1:33" x14ac:dyDescent="0.25">
      <c r="A105" s="22" t="s">
        <v>21</v>
      </c>
      <c r="B105" s="3">
        <f>MAX(B79:B100)</f>
        <v>507.70503896389141</v>
      </c>
      <c r="C105" s="3">
        <f t="shared" ref="C105:K105" si="7">MAX(C79:C100)</f>
        <v>3492.2858058409311</v>
      </c>
      <c r="D105" s="3">
        <f t="shared" si="7"/>
        <v>170.0899836989642</v>
      </c>
      <c r="E105" s="3">
        <f t="shared" si="7"/>
        <v>130.69860513032543</v>
      </c>
      <c r="F105" s="3">
        <f t="shared" si="7"/>
        <v>512.20478421269581</v>
      </c>
      <c r="G105" s="3">
        <f t="shared" si="7"/>
        <v>28.348167994514291</v>
      </c>
      <c r="H105" s="3">
        <f t="shared" si="7"/>
        <v>47.348274477995155</v>
      </c>
      <c r="I105" s="3">
        <f t="shared" si="7"/>
        <v>14.003876272952354</v>
      </c>
      <c r="J105" s="3">
        <f t="shared" si="7"/>
        <v>41.829594752077149</v>
      </c>
      <c r="K105" s="3">
        <f t="shared" si="7"/>
        <v>4366.4343401050328</v>
      </c>
      <c r="AB105" s="3"/>
      <c r="AC105" s="3"/>
      <c r="AD105" s="3"/>
      <c r="AE105" s="3"/>
      <c r="AF105" s="3"/>
      <c r="AG105" s="3"/>
    </row>
    <row r="106" spans="1:33" x14ac:dyDescent="0.25">
      <c r="AB106" s="3"/>
      <c r="AC106" s="3"/>
      <c r="AD106" s="3"/>
      <c r="AE106" s="3"/>
      <c r="AF106" s="3"/>
      <c r="AG106" s="3"/>
    </row>
    <row r="107" spans="1:33" x14ac:dyDescent="0.25">
      <c r="AB107" s="3"/>
      <c r="AC107" s="3"/>
      <c r="AD107" s="3"/>
      <c r="AE107" s="3"/>
      <c r="AF107" s="3"/>
      <c r="AG107" s="3"/>
    </row>
    <row r="108" spans="1:33" x14ac:dyDescent="0.25">
      <c r="AB108" s="3"/>
      <c r="AC108" s="3"/>
      <c r="AD108" s="3"/>
      <c r="AE108" s="3"/>
      <c r="AF108" s="3"/>
      <c r="AG108" s="3"/>
    </row>
    <row r="109" spans="1:33" x14ac:dyDescent="0.25">
      <c r="AB109" s="3"/>
      <c r="AC109" s="3"/>
      <c r="AD109" s="3"/>
      <c r="AE109" s="3"/>
      <c r="AF109" s="3"/>
      <c r="AG109" s="3"/>
    </row>
    <row r="110" spans="1:33" x14ac:dyDescent="0.25">
      <c r="K110" s="21"/>
      <c r="AB110" s="3"/>
      <c r="AC110" s="3"/>
      <c r="AD110" s="3"/>
      <c r="AE110" s="3"/>
      <c r="AF110" s="3"/>
      <c r="AG110" s="3"/>
    </row>
    <row r="111" spans="1:33" x14ac:dyDescent="0.25">
      <c r="K111" s="21"/>
      <c r="AB111" s="3"/>
      <c r="AC111" s="3"/>
      <c r="AD111" s="3"/>
      <c r="AE111" s="3"/>
      <c r="AF111" s="3"/>
      <c r="AG111" s="3"/>
    </row>
    <row r="112" spans="1:33" x14ac:dyDescent="0.25">
      <c r="K112" s="21"/>
      <c r="AB112" s="3"/>
      <c r="AC112" s="3"/>
      <c r="AD112" s="3"/>
      <c r="AE112" s="3"/>
      <c r="AF112" s="3"/>
      <c r="AG112" s="3"/>
    </row>
    <row r="113" spans="11:33" x14ac:dyDescent="0.25">
      <c r="K113" s="21"/>
      <c r="AB113" s="3"/>
      <c r="AC113" s="3"/>
      <c r="AD113" s="3"/>
      <c r="AE113" s="3"/>
      <c r="AF113" s="3"/>
      <c r="AG113" s="3"/>
    </row>
    <row r="114" spans="11:33" x14ac:dyDescent="0.25">
      <c r="AB114" s="3"/>
      <c r="AC114" s="3"/>
      <c r="AD114" s="3"/>
      <c r="AE114" s="3"/>
      <c r="AF114" s="3"/>
      <c r="AG114" s="3"/>
    </row>
    <row r="115" spans="11:33" x14ac:dyDescent="0.25">
      <c r="AB115" s="3"/>
      <c r="AC115" s="3"/>
      <c r="AD115" s="3"/>
      <c r="AE115" s="3"/>
      <c r="AF115" s="3"/>
      <c r="AG115" s="3"/>
    </row>
    <row r="116" spans="11:33" x14ac:dyDescent="0.25">
      <c r="AB116" s="3"/>
      <c r="AC116" s="3"/>
      <c r="AD116" s="3"/>
      <c r="AE116" s="3"/>
      <c r="AF116" s="3"/>
      <c r="AG116" s="3"/>
    </row>
    <row r="117" spans="11:33" ht="14.5" customHeight="1" x14ac:dyDescent="0.25">
      <c r="AB117" s="3"/>
      <c r="AC117" s="3"/>
      <c r="AD117" s="3"/>
      <c r="AE117" s="3"/>
      <c r="AF117" s="3"/>
      <c r="AG117" s="3"/>
    </row>
    <row r="118" spans="11:33" x14ac:dyDescent="0.25">
      <c r="AB118" s="3"/>
      <c r="AC118" s="3"/>
      <c r="AD118" s="3"/>
      <c r="AE118" s="3"/>
      <c r="AF118" s="3"/>
      <c r="AG118" s="3"/>
    </row>
    <row r="119" spans="11:33" ht="14.5" customHeight="1" x14ac:dyDescent="0.25">
      <c r="AB119" s="3"/>
      <c r="AC119" s="3"/>
      <c r="AD119" s="3"/>
      <c r="AE119" s="3"/>
      <c r="AF119" s="3"/>
      <c r="AG119" s="3"/>
    </row>
    <row r="120" spans="11:33" ht="14.5" customHeight="1" x14ac:dyDescent="0.25">
      <c r="AB120" s="3"/>
      <c r="AC120" s="3"/>
      <c r="AD120" s="3"/>
      <c r="AE120" s="3"/>
      <c r="AF120" s="3"/>
      <c r="AG120" s="3"/>
    </row>
    <row r="121" spans="11:33" ht="14.5" customHeight="1" x14ac:dyDescent="0.25">
      <c r="AB121" s="3"/>
      <c r="AC121" s="3"/>
      <c r="AD121" s="3"/>
      <c r="AE121" s="3"/>
      <c r="AF121" s="3"/>
      <c r="AG121" s="3"/>
    </row>
    <row r="122" spans="11:33" ht="14.5" customHeight="1" x14ac:dyDescent="0.25">
      <c r="AB122" s="3"/>
      <c r="AC122" s="3"/>
      <c r="AD122" s="3"/>
      <c r="AE122" s="3"/>
      <c r="AF122" s="3"/>
      <c r="AG122" s="3"/>
    </row>
    <row r="123" spans="11:33" ht="14.5" customHeight="1" x14ac:dyDescent="0.25">
      <c r="AB123" s="3"/>
      <c r="AC123" s="3"/>
      <c r="AD123" s="3"/>
      <c r="AE123" s="3"/>
      <c r="AF123" s="3"/>
      <c r="AG123" s="3"/>
    </row>
    <row r="124" spans="11:33" ht="14.5" customHeight="1" x14ac:dyDescent="0.25">
      <c r="AB124" s="3"/>
      <c r="AC124" s="3"/>
      <c r="AD124" s="3"/>
      <c r="AE124" s="3"/>
      <c r="AF124" s="3"/>
      <c r="AG124" s="3"/>
    </row>
    <row r="125" spans="11:33" ht="14.5" customHeight="1" x14ac:dyDescent="0.25">
      <c r="AB125" s="3"/>
      <c r="AC125" s="3"/>
      <c r="AD125" s="3"/>
      <c r="AE125" s="3"/>
      <c r="AF125" s="3"/>
      <c r="AG125" s="3"/>
    </row>
    <row r="126" spans="11:33" ht="14.5" customHeight="1" x14ac:dyDescent="0.25">
      <c r="AB126" s="3"/>
      <c r="AC126" s="3"/>
      <c r="AD126" s="3"/>
      <c r="AE126" s="3"/>
      <c r="AF126" s="3"/>
      <c r="AG126" s="3"/>
    </row>
    <row r="127" spans="11:33" ht="14.5" customHeight="1" x14ac:dyDescent="0.25">
      <c r="AB127" s="3"/>
      <c r="AC127" s="3"/>
      <c r="AD127" s="3"/>
      <c r="AE127" s="3"/>
      <c r="AF127" s="3"/>
      <c r="AG127" s="3"/>
    </row>
    <row r="128" spans="11:33" ht="14.5" customHeight="1" x14ac:dyDescent="0.25">
      <c r="AB128" s="3"/>
      <c r="AC128" s="3"/>
      <c r="AD128" s="3"/>
      <c r="AE128" s="3"/>
      <c r="AF128" s="3"/>
      <c r="AG128" s="3"/>
    </row>
    <row r="129" spans="11:33" ht="14.5" customHeight="1" x14ac:dyDescent="0.25">
      <c r="AB129" s="3"/>
      <c r="AC129" s="3"/>
      <c r="AD129" s="3"/>
      <c r="AE129" s="3"/>
      <c r="AF129" s="3"/>
      <c r="AG129" s="3"/>
    </row>
    <row r="130" spans="11:33" ht="14.5" customHeight="1" x14ac:dyDescent="0.25">
      <c r="AB130" s="3"/>
      <c r="AC130" s="3"/>
      <c r="AD130" s="3"/>
      <c r="AE130" s="3"/>
      <c r="AF130" s="3"/>
      <c r="AG130" s="3"/>
    </row>
    <row r="131" spans="11:33" ht="14.5" customHeight="1" x14ac:dyDescent="0.25">
      <c r="AB131" s="3"/>
      <c r="AC131" s="3"/>
      <c r="AD131" s="3"/>
      <c r="AE131" s="3"/>
      <c r="AF131" s="3"/>
      <c r="AG131" s="3"/>
    </row>
    <row r="132" spans="11:33" ht="14.5" customHeight="1" x14ac:dyDescent="0.25">
      <c r="AB132" s="3"/>
      <c r="AC132" s="3"/>
      <c r="AD132" s="3"/>
      <c r="AE132" s="3"/>
      <c r="AF132" s="3"/>
      <c r="AG132" s="3"/>
    </row>
    <row r="133" spans="11:33" ht="14.5" customHeight="1" x14ac:dyDescent="0.25">
      <c r="AB133" s="3"/>
      <c r="AC133" s="3"/>
      <c r="AD133" s="3"/>
      <c r="AE133" s="3"/>
      <c r="AF133" s="3"/>
      <c r="AG133" s="3"/>
    </row>
    <row r="134" spans="11:33" ht="14.5" customHeight="1" x14ac:dyDescent="0.25">
      <c r="AB134" s="3"/>
      <c r="AC134" s="3"/>
      <c r="AD134" s="3"/>
      <c r="AE134" s="3"/>
      <c r="AF134" s="3"/>
      <c r="AG134" s="3"/>
    </row>
    <row r="135" spans="11:33" ht="14.5" customHeight="1" x14ac:dyDescent="0.25">
      <c r="AB135" s="3"/>
      <c r="AC135" s="3"/>
      <c r="AD135" s="3"/>
      <c r="AE135" s="3"/>
      <c r="AF135" s="3"/>
      <c r="AG135" s="3"/>
    </row>
    <row r="136" spans="11:33" ht="14.5" customHeight="1" x14ac:dyDescent="0.25">
      <c r="AB136" s="3"/>
      <c r="AC136" s="3"/>
      <c r="AD136" s="3"/>
      <c r="AE136" s="3"/>
      <c r="AF136" s="3"/>
      <c r="AG136" s="3"/>
    </row>
    <row r="137" spans="11:33" ht="14.5" customHeight="1" x14ac:dyDescent="0.25">
      <c r="AB137" s="3"/>
      <c r="AC137" s="3"/>
      <c r="AD137" s="3"/>
      <c r="AE137" s="3"/>
      <c r="AF137" s="3"/>
      <c r="AG137" s="3"/>
    </row>
    <row r="138" spans="11:33" ht="14.5" customHeight="1" x14ac:dyDescent="0.25">
      <c r="AB138" s="3"/>
      <c r="AC138" s="3"/>
      <c r="AD138" s="3"/>
      <c r="AE138" s="3"/>
      <c r="AF138" s="3"/>
      <c r="AG138" s="3"/>
    </row>
    <row r="139" spans="11:33" ht="14.5" customHeight="1" x14ac:dyDescent="0.25">
      <c r="AB139" s="3"/>
      <c r="AC139" s="3"/>
      <c r="AD139" s="3"/>
      <c r="AE139" s="3"/>
      <c r="AF139" s="3"/>
      <c r="AG139" s="3"/>
    </row>
    <row r="140" spans="11:33" ht="14.5" customHeight="1" x14ac:dyDescent="0.25">
      <c r="AB140" s="3"/>
      <c r="AC140" s="3"/>
      <c r="AD140" s="3"/>
      <c r="AE140" s="3"/>
      <c r="AF140" s="3"/>
      <c r="AG140" s="3"/>
    </row>
    <row r="141" spans="11:33" ht="14.5" customHeight="1" x14ac:dyDescent="0.25">
      <c r="AB141" s="3"/>
      <c r="AC141" s="3"/>
      <c r="AD141" s="3"/>
      <c r="AE141" s="3"/>
      <c r="AF141" s="3"/>
      <c r="AG141" s="3"/>
    </row>
    <row r="142" spans="11:33" ht="14.5" customHeight="1" x14ac:dyDescent="0.25">
      <c r="AB142" s="3"/>
      <c r="AC142" s="3"/>
      <c r="AD142" s="3"/>
      <c r="AE142" s="3"/>
      <c r="AF142" s="3"/>
      <c r="AG142" s="3"/>
    </row>
    <row r="143" spans="11:33" ht="14.5" customHeight="1" x14ac:dyDescent="0.25">
      <c r="AB143" s="3"/>
      <c r="AC143" s="3"/>
      <c r="AD143" s="3"/>
      <c r="AE143" s="3"/>
      <c r="AF143" s="3"/>
      <c r="AG143" s="3"/>
    </row>
    <row r="144" spans="11:33" ht="14.5" customHeight="1" x14ac:dyDescent="0.25">
      <c r="K144" s="21"/>
      <c r="AB144" s="3"/>
      <c r="AC144" s="3"/>
      <c r="AD144" s="3"/>
      <c r="AE144" s="3"/>
      <c r="AF144" s="3"/>
      <c r="AG144" s="3"/>
    </row>
    <row r="145" spans="11:33" ht="14.5" customHeight="1" x14ac:dyDescent="0.25">
      <c r="K145" s="21"/>
      <c r="AB145" s="3"/>
      <c r="AC145" s="3"/>
      <c r="AD145" s="3"/>
      <c r="AE145" s="3"/>
      <c r="AF145" s="3"/>
      <c r="AG145" s="3"/>
    </row>
    <row r="146" spans="11:33" x14ac:dyDescent="0.25">
      <c r="K146" s="21"/>
      <c r="AB146" s="3"/>
      <c r="AC146" s="3"/>
      <c r="AD146" s="3"/>
      <c r="AE146" s="3"/>
      <c r="AF146" s="3"/>
      <c r="AG146" s="3"/>
    </row>
    <row r="147" spans="11:33" x14ac:dyDescent="0.25">
      <c r="K147" s="21"/>
      <c r="AB147" s="3"/>
      <c r="AC147" s="3"/>
      <c r="AD147" s="3"/>
      <c r="AE147" s="3"/>
      <c r="AF147" s="3"/>
      <c r="AG147" s="3"/>
    </row>
    <row r="148" spans="11:33" x14ac:dyDescent="0.25">
      <c r="K148" s="21"/>
      <c r="AB148" s="3"/>
      <c r="AC148" s="3"/>
      <c r="AD148" s="3"/>
      <c r="AE148" s="3"/>
      <c r="AF148" s="3"/>
      <c r="AG148" s="3"/>
    </row>
    <row r="149" spans="11:33" x14ac:dyDescent="0.25">
      <c r="K149" s="21"/>
      <c r="AB149" s="3"/>
      <c r="AC149" s="3"/>
      <c r="AD149" s="3"/>
      <c r="AE149" s="3"/>
      <c r="AF149" s="3"/>
      <c r="AG149" s="3"/>
    </row>
    <row r="150" spans="11:33" x14ac:dyDescent="0.25">
      <c r="K150" s="21"/>
      <c r="AB150" s="3"/>
      <c r="AC150" s="3"/>
      <c r="AD150" s="3"/>
      <c r="AE150" s="3"/>
      <c r="AF150" s="3"/>
      <c r="AG150" s="3"/>
    </row>
    <row r="151" spans="11:33" x14ac:dyDescent="0.25">
      <c r="K151" s="21"/>
      <c r="AB151" s="3"/>
      <c r="AC151" s="3"/>
      <c r="AD151" s="3"/>
      <c r="AE151" s="3"/>
      <c r="AF151" s="3"/>
      <c r="AG151" s="3"/>
    </row>
    <row r="152" spans="11:33" x14ac:dyDescent="0.25">
      <c r="K152" s="21"/>
      <c r="AB152" s="3"/>
      <c r="AC152" s="3"/>
      <c r="AD152" s="3"/>
      <c r="AE152" s="3"/>
      <c r="AF152" s="3"/>
      <c r="AG152" s="3"/>
    </row>
    <row r="153" spans="11:33" x14ac:dyDescent="0.25">
      <c r="AB153" s="3"/>
      <c r="AC153" s="3"/>
      <c r="AD153" s="3"/>
      <c r="AE153" s="3"/>
      <c r="AF153" s="3"/>
      <c r="AG153" s="3"/>
    </row>
    <row r="154" spans="11:33" x14ac:dyDescent="0.25">
      <c r="AB154" s="3"/>
      <c r="AC154" s="3"/>
      <c r="AD154" s="3"/>
      <c r="AE154" s="3"/>
      <c r="AF154" s="3"/>
      <c r="AG154" s="3"/>
    </row>
    <row r="155" spans="11:33" ht="14.5" customHeight="1" x14ac:dyDescent="0.25">
      <c r="AB155" s="3"/>
      <c r="AC155" s="3"/>
      <c r="AD155" s="3"/>
      <c r="AE155" s="3"/>
      <c r="AF155" s="3"/>
      <c r="AG155" s="3"/>
    </row>
    <row r="156" spans="11:33" ht="14.5" customHeight="1" x14ac:dyDescent="0.25">
      <c r="AB156" s="3"/>
      <c r="AC156" s="3"/>
      <c r="AD156" s="3"/>
      <c r="AE156" s="3"/>
      <c r="AF156" s="3"/>
      <c r="AG156" s="3"/>
    </row>
    <row r="157" spans="11:33" ht="14.5" customHeight="1" x14ac:dyDescent="0.25">
      <c r="AB157" s="3"/>
      <c r="AC157" s="3"/>
      <c r="AD157" s="3"/>
      <c r="AE157" s="3"/>
      <c r="AF157" s="3"/>
      <c r="AG157" s="3"/>
    </row>
    <row r="158" spans="11:33" ht="14.5" customHeight="1" x14ac:dyDescent="0.25">
      <c r="AB158" s="3"/>
      <c r="AC158" s="3"/>
      <c r="AD158" s="3"/>
      <c r="AE158" s="3"/>
      <c r="AF158" s="3"/>
      <c r="AG158" s="3"/>
    </row>
    <row r="159" spans="11:33" ht="14.5" customHeight="1" x14ac:dyDescent="0.25">
      <c r="AB159" s="3"/>
      <c r="AC159" s="3"/>
      <c r="AD159" s="3"/>
      <c r="AE159" s="3"/>
      <c r="AF159" s="3"/>
      <c r="AG159" s="3"/>
    </row>
    <row r="160" spans="11:33" ht="14.5" customHeight="1" x14ac:dyDescent="0.25">
      <c r="AB160" s="3"/>
      <c r="AC160" s="3"/>
      <c r="AD160" s="3"/>
      <c r="AE160" s="3"/>
      <c r="AF160" s="3"/>
      <c r="AG160" s="3"/>
    </row>
    <row r="161" spans="28:33" ht="14.5" customHeight="1" x14ac:dyDescent="0.25">
      <c r="AB161" s="3"/>
      <c r="AC161" s="3"/>
      <c r="AD161" s="3"/>
      <c r="AE161" s="3"/>
      <c r="AF161" s="3"/>
      <c r="AG161" s="3"/>
    </row>
    <row r="162" spans="28:33" ht="14.5" customHeight="1" x14ac:dyDescent="0.25">
      <c r="AB162" s="3"/>
      <c r="AC162" s="3"/>
      <c r="AD162" s="3"/>
      <c r="AE162" s="3"/>
      <c r="AF162" s="3"/>
      <c r="AG162" s="3"/>
    </row>
    <row r="163" spans="28:33" ht="14.5" customHeight="1" x14ac:dyDescent="0.25">
      <c r="AB163" s="3"/>
      <c r="AC163" s="3"/>
      <c r="AD163" s="3"/>
      <c r="AE163" s="3"/>
      <c r="AF163" s="3"/>
      <c r="AG163" s="3"/>
    </row>
    <row r="164" spans="28:33" ht="14.5" customHeight="1" x14ac:dyDescent="0.25">
      <c r="AB164" s="3"/>
      <c r="AC164" s="3"/>
      <c r="AD164" s="3"/>
      <c r="AE164" s="3"/>
      <c r="AF164" s="3"/>
      <c r="AG164" s="3"/>
    </row>
    <row r="165" spans="28:33" ht="14.5" customHeight="1" x14ac:dyDescent="0.25">
      <c r="AB165" s="3"/>
      <c r="AC165" s="3"/>
      <c r="AD165" s="3"/>
      <c r="AE165" s="3"/>
      <c r="AF165" s="3"/>
      <c r="AG165" s="3"/>
    </row>
    <row r="166" spans="28:33" ht="14.5" customHeight="1" x14ac:dyDescent="0.25"/>
    <row r="167" spans="28:33" ht="14.5" customHeight="1" x14ac:dyDescent="0.25"/>
    <row r="168" spans="28:33" ht="14.5" customHeight="1" x14ac:dyDescent="0.25"/>
    <row r="169" spans="28:33" ht="14.5" customHeight="1" x14ac:dyDescent="0.25"/>
    <row r="170" spans="28:33" ht="14.5" customHeight="1" x14ac:dyDescent="0.25"/>
    <row r="171" spans="28:33" ht="14.5" customHeight="1" x14ac:dyDescent="0.25"/>
    <row r="172" spans="28:33" ht="14.5" customHeight="1" x14ac:dyDescent="0.25"/>
    <row r="173" spans="28:33" ht="14.5" customHeight="1" x14ac:dyDescent="0.25"/>
    <row r="174" spans="28:33" ht="14.5" customHeight="1" x14ac:dyDescent="0.25"/>
    <row r="175" spans="28:33" ht="14.5" customHeight="1" x14ac:dyDescent="0.25"/>
    <row r="176" spans="28:33" ht="14.5" customHeight="1" x14ac:dyDescent="0.25"/>
    <row r="177" ht="14.5" customHeight="1" x14ac:dyDescent="0.25"/>
    <row r="178" ht="14.5" customHeight="1" x14ac:dyDescent="0.25"/>
    <row r="179" ht="14.5" customHeight="1" x14ac:dyDescent="0.25"/>
    <row r="180" ht="14.5" customHeight="1" x14ac:dyDescent="0.25"/>
  </sheetData>
  <mergeCells count="5">
    <mergeCell ref="I7:J7"/>
    <mergeCell ref="B7:C7"/>
    <mergeCell ref="E7:F7"/>
    <mergeCell ref="E6:F6"/>
    <mergeCell ref="I6:J6"/>
  </mergeCells>
  <conditionalFormatting sqref="M7 G30">
    <cfRule type="cellIs" dxfId="1" priority="5" operator="lessThan">
      <formula>0</formula>
    </cfRule>
    <cfRule type="cellIs" dxfId="0" priority="6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opLeftCell="A4" workbookViewId="0">
      <selection activeCell="A4" sqref="A4:XFD4"/>
    </sheetView>
  </sheetViews>
  <sheetFormatPr defaultColWidth="18.1796875" defaultRowHeight="10.5" x14ac:dyDescent="0.25"/>
  <cols>
    <col min="1" max="1" width="13.1796875" style="1" customWidth="1"/>
    <col min="2" max="2" width="10.54296875" style="1" bestFit="1" customWidth="1"/>
    <col min="3" max="3" width="13.453125" style="1" customWidth="1"/>
    <col min="4" max="4" width="13.1796875" style="1" customWidth="1"/>
    <col min="5" max="5" width="12.7265625" style="1" customWidth="1"/>
    <col min="6" max="6" width="10.26953125" style="1" customWidth="1"/>
    <col min="7" max="8" width="9.54296875" style="1" customWidth="1"/>
    <col min="9" max="9" width="9.1796875" style="1" customWidth="1"/>
    <col min="10" max="10" width="8" style="1" customWidth="1"/>
    <col min="11" max="11" width="9.81640625" style="1" customWidth="1"/>
    <col min="12" max="12" width="10.1796875" style="1" bestFit="1" customWidth="1"/>
    <col min="13" max="16384" width="18.1796875" style="1"/>
  </cols>
  <sheetData>
    <row r="1" spans="1:12" x14ac:dyDescent="0.25">
      <c r="A1" s="1" t="str">
        <f>'Yleiskatteinen rahoitus'!A1</f>
        <v>VM/KAO 9.6.2020</v>
      </c>
    </row>
    <row r="2" spans="1:12" ht="22.5" x14ac:dyDescent="0.45">
      <c r="A2" s="17" t="s">
        <v>78</v>
      </c>
    </row>
    <row r="3" spans="1:12" ht="13" x14ac:dyDescent="0.25">
      <c r="A3" s="94" t="s">
        <v>74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3" x14ac:dyDescent="0.3">
      <c r="A4" s="23" t="s">
        <v>83</v>
      </c>
      <c r="B4" s="24"/>
      <c r="C4" s="24"/>
      <c r="D4" s="24"/>
      <c r="E4" s="24"/>
      <c r="F4" s="24"/>
      <c r="G4" s="24"/>
      <c r="H4" s="24"/>
      <c r="I4" s="25"/>
      <c r="J4" s="25"/>
      <c r="K4" s="25"/>
      <c r="L4" s="25"/>
    </row>
    <row r="5" spans="1:12" x14ac:dyDescent="0.25">
      <c r="E5" s="114" t="s">
        <v>36</v>
      </c>
      <c r="F5" s="114"/>
    </row>
    <row r="6" spans="1:12" x14ac:dyDescent="0.25">
      <c r="B6" s="114" t="s">
        <v>73</v>
      </c>
      <c r="C6" s="114"/>
      <c r="E6" s="34" t="s">
        <v>32</v>
      </c>
      <c r="F6" s="34" t="s">
        <v>30</v>
      </c>
      <c r="H6" s="114" t="s">
        <v>28</v>
      </c>
      <c r="I6" s="114"/>
      <c r="K6" s="114" t="s">
        <v>29</v>
      </c>
      <c r="L6" s="114"/>
    </row>
    <row r="7" spans="1:12" x14ac:dyDescent="0.25">
      <c r="A7" s="2"/>
      <c r="B7" s="19" t="s">
        <v>17</v>
      </c>
      <c r="C7" s="19" t="s">
        <v>19</v>
      </c>
      <c r="E7" s="19" t="s">
        <v>17</v>
      </c>
      <c r="F7" s="19" t="s">
        <v>17</v>
      </c>
      <c r="H7" s="19" t="s">
        <v>17</v>
      </c>
      <c r="I7" s="19" t="s">
        <v>19</v>
      </c>
      <c r="K7" s="19" t="s">
        <v>17</v>
      </c>
      <c r="L7" s="19" t="s">
        <v>19</v>
      </c>
    </row>
    <row r="8" spans="1:12" ht="14.5" customHeight="1" x14ac:dyDescent="0.25">
      <c r="A8" s="35" t="s">
        <v>37</v>
      </c>
      <c r="B8" s="37">
        <v>2067742330.2014723</v>
      </c>
      <c r="C8" s="37">
        <v>3190.7535780111048</v>
      </c>
      <c r="D8" s="37"/>
      <c r="E8" s="37">
        <v>1924522790.7073364</v>
      </c>
      <c r="F8" s="37">
        <v>1919780844.8068891</v>
      </c>
      <c r="G8" s="37"/>
      <c r="H8" s="37">
        <f>E8-B8</f>
        <v>-143219539.49413586</v>
      </c>
      <c r="I8" s="37">
        <v>-221.0034835614606</v>
      </c>
      <c r="J8" s="37"/>
      <c r="K8" s="37">
        <f>F8-B8</f>
        <v>-147961485.39458323</v>
      </c>
      <c r="L8" s="37">
        <v>-228.32082703680226</v>
      </c>
    </row>
    <row r="9" spans="1:12" ht="14.5" customHeight="1" x14ac:dyDescent="0.25">
      <c r="A9" s="38" t="s">
        <v>38</v>
      </c>
      <c r="B9" s="37">
        <v>739178356.2642622</v>
      </c>
      <c r="C9" s="37">
        <v>2795.4706764399903</v>
      </c>
      <c r="D9" s="37"/>
      <c r="E9" s="37">
        <v>756137667.43917179</v>
      </c>
      <c r="F9" s="37">
        <v>752817207.31011796</v>
      </c>
      <c r="G9" s="37"/>
      <c r="H9" s="37">
        <f t="shared" ref="H9:H29" si="0">E9-B9</f>
        <v>16959311.174909592</v>
      </c>
      <c r="I9" s="37">
        <v>64.137777682889009</v>
      </c>
      <c r="J9" s="37"/>
      <c r="K9" s="37">
        <f t="shared" ref="K9:K29" si="1">F9-B9</f>
        <v>13638851.045855761</v>
      </c>
      <c r="L9" s="37">
        <v>51.580255070931798</v>
      </c>
    </row>
    <row r="10" spans="1:12" ht="14.5" customHeight="1" x14ac:dyDescent="0.25">
      <c r="A10" s="35" t="s">
        <v>39</v>
      </c>
      <c r="B10" s="37">
        <v>1368679097.400835</v>
      </c>
      <c r="C10" s="37">
        <v>2947.8208093026415</v>
      </c>
      <c r="D10" s="37"/>
      <c r="E10" s="37">
        <v>1276550781.9693339</v>
      </c>
      <c r="F10" s="37">
        <v>1273043502.2103295</v>
      </c>
      <c r="G10" s="37"/>
      <c r="H10" s="37">
        <f t="shared" si="0"/>
        <v>-92128315.43150115</v>
      </c>
      <c r="I10" s="37">
        <v>-198.42325777511451</v>
      </c>
      <c r="J10" s="37"/>
      <c r="K10" s="37">
        <f t="shared" si="1"/>
        <v>-95635595.190505505</v>
      </c>
      <c r="L10" s="37">
        <v>-205.9771338277792</v>
      </c>
    </row>
    <row r="11" spans="1:12" ht="14.5" customHeight="1" x14ac:dyDescent="0.25">
      <c r="A11" s="35" t="s">
        <v>40</v>
      </c>
      <c r="B11" s="37">
        <v>292705908.45417011</v>
      </c>
      <c r="C11" s="37">
        <v>3009.427104388823</v>
      </c>
      <c r="D11" s="37"/>
      <c r="E11" s="37">
        <v>311351906.64140028</v>
      </c>
      <c r="F11" s="37">
        <v>310590240.87962025</v>
      </c>
      <c r="G11" s="37"/>
      <c r="H11" s="37">
        <f t="shared" si="0"/>
        <v>18645998.18723017</v>
      </c>
      <c r="I11" s="37">
        <v>191.70700253159157</v>
      </c>
      <c r="J11" s="37"/>
      <c r="K11" s="37">
        <f t="shared" si="1"/>
        <v>17884332.425450146</v>
      </c>
      <c r="L11" s="37">
        <v>183.8760106664422</v>
      </c>
    </row>
    <row r="12" spans="1:12" ht="14.5" customHeight="1" x14ac:dyDescent="0.25">
      <c r="A12" s="35" t="s">
        <v>41</v>
      </c>
      <c r="B12" s="37">
        <v>598072616.27608955</v>
      </c>
      <c r="C12" s="37">
        <v>3035.947838170579</v>
      </c>
      <c r="D12" s="37"/>
      <c r="E12" s="37">
        <v>567736168.08981824</v>
      </c>
      <c r="F12" s="37">
        <v>566326838.75206685</v>
      </c>
      <c r="G12" s="37"/>
      <c r="H12" s="37">
        <f t="shared" si="0"/>
        <v>-30336448.18627131</v>
      </c>
      <c r="I12" s="37">
        <v>-153.99446786637009</v>
      </c>
      <c r="J12" s="37"/>
      <c r="K12" s="37">
        <f t="shared" si="1"/>
        <v>-31745777.524022698</v>
      </c>
      <c r="L12" s="37">
        <v>-161.14853284071705</v>
      </c>
    </row>
    <row r="13" spans="1:12" ht="14.5" customHeight="1" x14ac:dyDescent="0.25">
      <c r="A13" s="35" t="s">
        <v>1</v>
      </c>
      <c r="B13" s="37">
        <v>1642672189.4185343</v>
      </c>
      <c r="C13" s="37">
        <v>3432.3735314293772</v>
      </c>
      <c r="D13" s="37"/>
      <c r="E13" s="37">
        <v>1629765349.3586831</v>
      </c>
      <c r="F13" s="37">
        <v>1631632550.6954324</v>
      </c>
      <c r="G13" s="37"/>
      <c r="H13" s="37">
        <f t="shared" si="0"/>
        <v>-12906840.05985117</v>
      </c>
      <c r="I13" s="37">
        <v>-26.968920811587395</v>
      </c>
      <c r="J13" s="37"/>
      <c r="K13" s="37">
        <f t="shared" si="1"/>
        <v>-11039638.723101854</v>
      </c>
      <c r="L13" s="37">
        <v>-23.06739226109994</v>
      </c>
    </row>
    <row r="14" spans="1:12" ht="14.5" customHeight="1" x14ac:dyDescent="0.25">
      <c r="A14" s="35" t="s">
        <v>2</v>
      </c>
      <c r="B14" s="37">
        <v>782058826.98509097</v>
      </c>
      <c r="C14" s="37">
        <v>3577.1865256563369</v>
      </c>
      <c r="D14" s="37"/>
      <c r="E14" s="37">
        <v>789070992.47082794</v>
      </c>
      <c r="F14" s="37">
        <v>786864911.16210997</v>
      </c>
      <c r="G14" s="37"/>
      <c r="H14" s="37">
        <f t="shared" si="0"/>
        <v>7012165.4857369661</v>
      </c>
      <c r="I14" s="37">
        <v>32.074088323957767</v>
      </c>
      <c r="J14" s="37"/>
      <c r="K14" s="37">
        <f t="shared" si="1"/>
        <v>4806084.1770190001</v>
      </c>
      <c r="L14" s="37">
        <v>21.983332923279249</v>
      </c>
    </row>
    <row r="15" spans="1:12" ht="14.5" customHeight="1" x14ac:dyDescent="0.25">
      <c r="A15" s="35" t="s">
        <v>3</v>
      </c>
      <c r="B15" s="37">
        <v>573849749.18842614</v>
      </c>
      <c r="C15" s="37">
        <v>3348.7182207956521</v>
      </c>
      <c r="D15" s="37"/>
      <c r="E15" s="37">
        <v>608083593.69384062</v>
      </c>
      <c r="F15" s="37">
        <v>609282883.59997487</v>
      </c>
      <c r="G15" s="37"/>
      <c r="H15" s="37">
        <f t="shared" si="0"/>
        <v>34233844.505414486</v>
      </c>
      <c r="I15" s="37">
        <v>199.77267398878712</v>
      </c>
      <c r="J15" s="37"/>
      <c r="K15" s="37">
        <f t="shared" si="1"/>
        <v>35433134.411548734</v>
      </c>
      <c r="L15" s="37">
        <v>206.77116787393334</v>
      </c>
    </row>
    <row r="16" spans="1:12" ht="14.5" customHeight="1" x14ac:dyDescent="0.25">
      <c r="A16" s="35" t="s">
        <v>4</v>
      </c>
      <c r="B16" s="37">
        <v>1717298142.5209584</v>
      </c>
      <c r="C16" s="37">
        <v>3319.521744255554</v>
      </c>
      <c r="D16" s="37"/>
      <c r="E16" s="37">
        <v>1691358452.1842043</v>
      </c>
      <c r="F16" s="37">
        <v>1691844995.9262228</v>
      </c>
      <c r="G16" s="37"/>
      <c r="H16" s="37">
        <f t="shared" si="0"/>
        <v>-25939690.336754084</v>
      </c>
      <c r="I16" s="37">
        <v>-50.141186308923352</v>
      </c>
      <c r="J16" s="37"/>
      <c r="K16" s="37">
        <f t="shared" si="1"/>
        <v>-25453146.594735622</v>
      </c>
      <c r="L16" s="37">
        <v>-49.20070166553387</v>
      </c>
    </row>
    <row r="17" spans="1:12" ht="14.5" customHeight="1" x14ac:dyDescent="0.25">
      <c r="A17" s="35" t="s">
        <v>5</v>
      </c>
      <c r="B17" s="37">
        <v>697529353.58429396</v>
      </c>
      <c r="C17" s="37">
        <v>3363.3053684498777</v>
      </c>
      <c r="D17" s="37"/>
      <c r="E17" s="37">
        <v>764785604.26222146</v>
      </c>
      <c r="F17" s="37">
        <v>766953456.69826114</v>
      </c>
      <c r="G17" s="37"/>
      <c r="H17" s="37">
        <f t="shared" si="0"/>
        <v>67256250.677927494</v>
      </c>
      <c r="I17" s="37">
        <v>324.29217179825582</v>
      </c>
      <c r="J17" s="37"/>
      <c r="K17" s="37">
        <f t="shared" si="1"/>
        <v>69424103.11396718</v>
      </c>
      <c r="L17" s="37">
        <v>334.74499317225764</v>
      </c>
    </row>
    <row r="18" spans="1:12" ht="14.5" customHeight="1" x14ac:dyDescent="0.25">
      <c r="A18" s="35" t="s">
        <v>6</v>
      </c>
      <c r="B18" s="37">
        <v>655608173.58458447</v>
      </c>
      <c r="C18" s="37">
        <v>3934.6799276485508</v>
      </c>
      <c r="D18" s="37"/>
      <c r="E18" s="37">
        <v>631648712.67365265</v>
      </c>
      <c r="F18" s="37">
        <v>632560377.44959056</v>
      </c>
      <c r="G18" s="37"/>
      <c r="H18" s="37">
        <f t="shared" si="0"/>
        <v>-23959460.910931826</v>
      </c>
      <c r="I18" s="37">
        <v>-143.7944396087687</v>
      </c>
      <c r="J18" s="37"/>
      <c r="K18" s="37">
        <f t="shared" si="1"/>
        <v>-23047796.134993911</v>
      </c>
      <c r="L18" s="37">
        <v>-138.32301744053302</v>
      </c>
    </row>
    <row r="19" spans="1:12" ht="14.5" customHeight="1" x14ac:dyDescent="0.25">
      <c r="A19" s="35" t="s">
        <v>7</v>
      </c>
      <c r="B19" s="37">
        <v>461809961.73838836</v>
      </c>
      <c r="C19" s="37">
        <v>3586.7063417501968</v>
      </c>
      <c r="D19" s="37"/>
      <c r="E19" s="37">
        <v>465442164.41468877</v>
      </c>
      <c r="F19" s="37">
        <v>466014606.37910789</v>
      </c>
      <c r="G19" s="37"/>
      <c r="H19" s="37">
        <f t="shared" si="0"/>
        <v>3632202.6763004065</v>
      </c>
      <c r="I19" s="37">
        <v>28.209968283423223</v>
      </c>
      <c r="J19" s="37"/>
      <c r="K19" s="37">
        <f t="shared" si="1"/>
        <v>4204644.640719533</v>
      </c>
      <c r="L19" s="37">
        <v>32.655912273754893</v>
      </c>
    </row>
    <row r="20" spans="1:12" ht="14.5" customHeight="1" x14ac:dyDescent="0.25">
      <c r="A20" s="35" t="s">
        <v>8</v>
      </c>
      <c r="B20" s="37">
        <v>386598050.35783589</v>
      </c>
      <c r="C20" s="37">
        <v>4051.7958618005314</v>
      </c>
      <c r="D20" s="37"/>
      <c r="E20" s="37">
        <v>392079083.36538243</v>
      </c>
      <c r="F20" s="37">
        <v>393266430.19658506</v>
      </c>
      <c r="G20" s="37"/>
      <c r="H20" s="37">
        <f t="shared" si="0"/>
        <v>5481033.0075465441</v>
      </c>
      <c r="I20" s="37">
        <v>57.444746133131048</v>
      </c>
      <c r="J20" s="37"/>
      <c r="K20" s="37">
        <f t="shared" si="1"/>
        <v>6668379.8387491703</v>
      </c>
      <c r="L20" s="37">
        <v>69.888903502097492</v>
      </c>
    </row>
    <row r="21" spans="1:12" ht="14.5" customHeight="1" x14ac:dyDescent="0.25">
      <c r="A21" s="35" t="s">
        <v>9</v>
      </c>
      <c r="B21" s="37">
        <v>1160764665.6977549</v>
      </c>
      <c r="C21" s="37">
        <v>3982.3952246092445</v>
      </c>
      <c r="D21" s="37"/>
      <c r="E21" s="37">
        <v>1133882482.6936355</v>
      </c>
      <c r="F21" s="37">
        <v>1135218032.7754385</v>
      </c>
      <c r="G21" s="37"/>
      <c r="H21" s="37">
        <f t="shared" si="0"/>
        <v>-26882183.004119396</v>
      </c>
      <c r="I21" s="37">
        <v>-92.228408036804012</v>
      </c>
      <c r="J21" s="37"/>
      <c r="K21" s="37">
        <f t="shared" si="1"/>
        <v>-25546632.922316313</v>
      </c>
      <c r="L21" s="37">
        <v>-87.646352409876727</v>
      </c>
    </row>
    <row r="22" spans="1:12" ht="14.5" customHeight="1" x14ac:dyDescent="0.25">
      <c r="A22" s="35" t="s">
        <v>10</v>
      </c>
      <c r="B22" s="37">
        <v>597388452.89199233</v>
      </c>
      <c r="C22" s="37">
        <v>3608.0936219460909</v>
      </c>
      <c r="D22" s="37"/>
      <c r="E22" s="37">
        <v>662030805.2672267</v>
      </c>
      <c r="F22" s="37">
        <v>663935852.02041173</v>
      </c>
      <c r="G22" s="37"/>
      <c r="H22" s="37">
        <f t="shared" si="0"/>
        <v>64642352.375234365</v>
      </c>
      <c r="I22" s="37">
        <v>390.42545630664154</v>
      </c>
      <c r="J22" s="37"/>
      <c r="K22" s="37">
        <f t="shared" si="1"/>
        <v>66547399.128419399</v>
      </c>
      <c r="L22" s="37">
        <v>401.9315157331348</v>
      </c>
    </row>
    <row r="23" spans="1:12" ht="14.5" customHeight="1" x14ac:dyDescent="0.25">
      <c r="A23" s="35" t="s">
        <v>11</v>
      </c>
      <c r="B23" s="37">
        <v>899418848.81799412</v>
      </c>
      <c r="C23" s="37">
        <v>3291.1628195606536</v>
      </c>
      <c r="D23" s="37"/>
      <c r="E23" s="37">
        <v>953058210.81853831</v>
      </c>
      <c r="F23" s="37">
        <v>955043351.24289083</v>
      </c>
      <c r="G23" s="37"/>
      <c r="H23" s="37">
        <f t="shared" si="0"/>
        <v>53639362.00054419</v>
      </c>
      <c r="I23" s="37">
        <v>196.27771211727122</v>
      </c>
      <c r="J23" s="37"/>
      <c r="K23" s="37">
        <f t="shared" si="1"/>
        <v>55624502.424896717</v>
      </c>
      <c r="L23" s="37">
        <v>203.5417586344438</v>
      </c>
    </row>
    <row r="24" spans="1:12" ht="14.5" customHeight="1" x14ac:dyDescent="0.25">
      <c r="A24" s="35" t="s">
        <v>33</v>
      </c>
      <c r="B24" s="37">
        <v>719462216.36308241</v>
      </c>
      <c r="C24" s="37">
        <v>3702.5371887188003</v>
      </c>
      <c r="D24" s="37"/>
      <c r="E24" s="37">
        <v>745857943.77507615</v>
      </c>
      <c r="F24" s="37">
        <v>746676355.55749142</v>
      </c>
      <c r="G24" s="37"/>
      <c r="H24" s="37">
        <f t="shared" si="0"/>
        <v>26395727.411993742</v>
      </c>
      <c r="I24" s="37">
        <v>135.83918674732786</v>
      </c>
      <c r="J24" s="37"/>
      <c r="K24" s="37">
        <f t="shared" si="1"/>
        <v>27214139.194409013</v>
      </c>
      <c r="L24" s="37">
        <v>140.05094379469028</v>
      </c>
    </row>
    <row r="25" spans="1:12" ht="14.5" customHeight="1" x14ac:dyDescent="0.25">
      <c r="A25" s="35" t="s">
        <v>12</v>
      </c>
      <c r="B25" s="37">
        <v>617783823.95138001</v>
      </c>
      <c r="C25" s="37">
        <v>3506.2903971859268</v>
      </c>
      <c r="D25" s="37"/>
      <c r="E25" s="37">
        <v>585212099.59042823</v>
      </c>
      <c r="F25" s="37">
        <v>584948779.6046412</v>
      </c>
      <c r="G25" s="37"/>
      <c r="H25" s="37">
        <f t="shared" si="0"/>
        <v>-32571724.360951781</v>
      </c>
      <c r="I25" s="37">
        <v>-184.86389561987016</v>
      </c>
      <c r="J25" s="37"/>
      <c r="K25" s="37">
        <f t="shared" si="1"/>
        <v>-32835044.346738815</v>
      </c>
      <c r="L25" s="37">
        <v>-186.35839305045511</v>
      </c>
    </row>
    <row r="26" spans="1:12" ht="14.5" customHeight="1" x14ac:dyDescent="0.25">
      <c r="A26" s="35" t="s">
        <v>34</v>
      </c>
      <c r="B26" s="37">
        <v>237674487.76604164</v>
      </c>
      <c r="C26" s="37">
        <v>3472.8946003775973</v>
      </c>
      <c r="D26" s="37"/>
      <c r="E26" s="37">
        <v>249995759.64040002</v>
      </c>
      <c r="F26" s="37">
        <v>249936518.99031889</v>
      </c>
      <c r="G26" s="37"/>
      <c r="H26" s="37">
        <f t="shared" si="0"/>
        <v>12321271.874358386</v>
      </c>
      <c r="I26" s="37">
        <v>180.03816465301497</v>
      </c>
      <c r="J26" s="37"/>
      <c r="K26" s="37">
        <f t="shared" si="1"/>
        <v>12262031.224277258</v>
      </c>
      <c r="L26" s="37">
        <v>179.17254152398937</v>
      </c>
    </row>
    <row r="27" spans="1:12" ht="14.5" customHeight="1" x14ac:dyDescent="0.25">
      <c r="A27" s="35" t="s">
        <v>35</v>
      </c>
      <c r="B27" s="37">
        <v>1365757791.3600211</v>
      </c>
      <c r="C27" s="37">
        <v>3313.6511978571993</v>
      </c>
      <c r="D27" s="37"/>
      <c r="E27" s="37">
        <v>1408940289.6932657</v>
      </c>
      <c r="F27" s="37">
        <v>1409478967.5199263</v>
      </c>
      <c r="G27" s="37"/>
      <c r="H27" s="37">
        <f t="shared" si="0"/>
        <v>43182498.333244562</v>
      </c>
      <c r="I27" s="37">
        <v>104.77094711349355</v>
      </c>
      <c r="J27" s="37"/>
      <c r="K27" s="37">
        <f t="shared" si="1"/>
        <v>43721176.159905195</v>
      </c>
      <c r="L27" s="37">
        <v>106.07790683714666</v>
      </c>
    </row>
    <row r="28" spans="1:12" ht="14.5" customHeight="1" x14ac:dyDescent="0.25">
      <c r="A28" s="35" t="s">
        <v>13</v>
      </c>
      <c r="B28" s="37">
        <v>308705663.7004444</v>
      </c>
      <c r="C28" s="37">
        <v>4225.3139664177115</v>
      </c>
      <c r="D28" s="37"/>
      <c r="E28" s="37">
        <v>311570192.28363883</v>
      </c>
      <c r="F28" s="37">
        <v>311764668.10597187</v>
      </c>
      <c r="G28" s="37"/>
      <c r="H28" s="37">
        <f t="shared" si="0"/>
        <v>2864528.5831944346</v>
      </c>
      <c r="I28" s="37">
        <v>39.207355267440107</v>
      </c>
      <c r="J28" s="37"/>
      <c r="K28" s="37">
        <f t="shared" si="1"/>
        <v>3059004.4055274725</v>
      </c>
      <c r="L28" s="37">
        <v>41.869183360855459</v>
      </c>
    </row>
    <row r="29" spans="1:12" ht="14.5" customHeight="1" x14ac:dyDescent="0.25">
      <c r="A29" s="8" t="s">
        <v>14</v>
      </c>
      <c r="B29" s="37">
        <v>722951239.81034791</v>
      </c>
      <c r="C29" s="37">
        <v>4049.647885472647</v>
      </c>
      <c r="D29" s="37"/>
      <c r="E29" s="37">
        <v>754628895.30122662</v>
      </c>
      <c r="F29" s="37">
        <v>755728574.45059812</v>
      </c>
      <c r="G29" s="37"/>
      <c r="H29" s="37">
        <f t="shared" si="0"/>
        <v>31677655.490878701</v>
      </c>
      <c r="I29" s="37">
        <v>177.44398724459052</v>
      </c>
      <c r="J29" s="37"/>
      <c r="K29" s="37">
        <f t="shared" si="1"/>
        <v>32777334.640250206</v>
      </c>
      <c r="L29" s="37">
        <v>183.60389554368749</v>
      </c>
    </row>
    <row r="30" spans="1:12" ht="14.5" customHeight="1" x14ac:dyDescent="0.25">
      <c r="A30" s="8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1:12" ht="14.5" customHeight="1" x14ac:dyDescent="0.25">
      <c r="A31" s="8" t="s">
        <v>42</v>
      </c>
      <c r="B31" s="33">
        <v>18613709946.334</v>
      </c>
      <c r="C31" s="33">
        <v>3391.6306549469491</v>
      </c>
      <c r="D31" s="33"/>
      <c r="E31" s="33">
        <v>18613709946.334</v>
      </c>
      <c r="F31" s="33">
        <v>18613709946.334</v>
      </c>
      <c r="G31" s="33"/>
      <c r="H31" s="33">
        <v>0</v>
      </c>
      <c r="I31" s="33">
        <v>0</v>
      </c>
      <c r="J31" s="33"/>
      <c r="K31" s="33">
        <v>0</v>
      </c>
      <c r="L31" s="33">
        <v>0</v>
      </c>
    </row>
    <row r="32" spans="1:12" ht="14.5" customHeight="1" x14ac:dyDescent="0.25">
      <c r="A32" s="8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2" ht="14.5" customHeight="1" x14ac:dyDescent="0.25">
      <c r="A33" s="22" t="s">
        <v>20</v>
      </c>
      <c r="B33" s="3"/>
      <c r="C33" s="60">
        <f>MIN(C8:C29)</f>
        <v>2795.4706764399903</v>
      </c>
      <c r="D33" s="60"/>
      <c r="E33" s="60"/>
      <c r="F33" s="60"/>
      <c r="G33" s="60"/>
      <c r="H33" s="60"/>
      <c r="I33" s="60">
        <f>MIN(I8:I29)</f>
        <v>-221.0034835614606</v>
      </c>
      <c r="J33" s="60"/>
      <c r="K33" s="60"/>
      <c r="L33" s="60">
        <f>MIN(L8:L29)</f>
        <v>-228.32082703680226</v>
      </c>
    </row>
    <row r="34" spans="1:12" ht="14.5" customHeight="1" x14ac:dyDescent="0.25">
      <c r="A34" s="22" t="s">
        <v>21</v>
      </c>
      <c r="B34" s="3"/>
      <c r="C34" s="60">
        <f>MAX(C8:C29)</f>
        <v>4225.3139664177115</v>
      </c>
      <c r="D34" s="60"/>
      <c r="E34" s="60"/>
      <c r="F34" s="60"/>
      <c r="G34" s="60"/>
      <c r="H34" s="60"/>
      <c r="I34" s="60">
        <f>MAX(I8:I29)</f>
        <v>390.42545630664154</v>
      </c>
      <c r="J34" s="60"/>
      <c r="K34" s="60"/>
      <c r="L34" s="60">
        <f>MAX(L8:L29)</f>
        <v>401.9315157331348</v>
      </c>
    </row>
    <row r="36" spans="1:12" ht="13" x14ac:dyDescent="0.3">
      <c r="A36" s="23" t="s">
        <v>75</v>
      </c>
      <c r="B36" s="24"/>
      <c r="C36" s="24"/>
      <c r="D36" s="24"/>
      <c r="E36" s="24"/>
      <c r="F36" s="24"/>
      <c r="G36" s="24"/>
      <c r="H36" s="24"/>
      <c r="I36" s="25"/>
      <c r="J36" s="25"/>
      <c r="K36" s="25"/>
      <c r="L36" s="25"/>
    </row>
    <row r="37" spans="1:12" x14ac:dyDescent="0.25">
      <c r="A37" s="26" t="s">
        <v>27</v>
      </c>
      <c r="B37" s="24"/>
      <c r="C37" s="24"/>
      <c r="D37" s="24"/>
      <c r="E37" s="27"/>
      <c r="F37" s="27"/>
      <c r="G37" s="27"/>
      <c r="H37" s="27"/>
      <c r="I37" s="25"/>
      <c r="J37" s="25"/>
      <c r="K37" s="25"/>
      <c r="L37" s="25"/>
    </row>
    <row r="38" spans="1:12" x14ac:dyDescent="0.25">
      <c r="L38" s="29"/>
    </row>
    <row r="39" spans="1:12" x14ac:dyDescent="0.25">
      <c r="A39" s="8"/>
      <c r="B39" s="48" t="s">
        <v>23</v>
      </c>
      <c r="C39" s="48" t="s">
        <v>58</v>
      </c>
      <c r="D39" s="48" t="s">
        <v>59</v>
      </c>
      <c r="E39" s="48" t="s">
        <v>60</v>
      </c>
      <c r="F39" s="48" t="s">
        <v>43</v>
      </c>
      <c r="G39" s="48" t="s">
        <v>44</v>
      </c>
      <c r="H39" s="48" t="s">
        <v>45</v>
      </c>
      <c r="I39" s="48" t="s">
        <v>25</v>
      </c>
      <c r="J39" s="48" t="s">
        <v>61</v>
      </c>
      <c r="K39" s="48" t="s">
        <v>81</v>
      </c>
      <c r="L39" s="70"/>
    </row>
    <row r="40" spans="1:12" x14ac:dyDescent="0.25">
      <c r="A40" s="2"/>
      <c r="B40" s="19" t="s">
        <v>62</v>
      </c>
      <c r="C40" s="19" t="s">
        <v>80</v>
      </c>
      <c r="D40" s="19" t="s">
        <v>80</v>
      </c>
      <c r="E40" s="19" t="s">
        <v>80</v>
      </c>
      <c r="F40" s="31" t="s">
        <v>48</v>
      </c>
      <c r="G40" s="31" t="s">
        <v>26</v>
      </c>
      <c r="H40" s="31" t="s">
        <v>48</v>
      </c>
      <c r="I40" s="31" t="s">
        <v>26</v>
      </c>
      <c r="J40" s="19" t="s">
        <v>48</v>
      </c>
      <c r="K40" s="19" t="s">
        <v>26</v>
      </c>
      <c r="L40" s="71" t="s">
        <v>15</v>
      </c>
    </row>
    <row r="41" spans="1:12" ht="14.5" customHeight="1" x14ac:dyDescent="0.25">
      <c r="A41" s="35" t="s">
        <v>37</v>
      </c>
      <c r="B41" s="3">
        <v>295039189.55517423</v>
      </c>
      <c r="C41" s="3">
        <v>950516370.39028394</v>
      </c>
      <c r="D41" s="3">
        <v>255822286.42200482</v>
      </c>
      <c r="E41" s="3">
        <v>293025765.13491929</v>
      </c>
      <c r="F41" s="3">
        <v>97394761.427589327</v>
      </c>
      <c r="G41" s="3">
        <v>9410069.8589428123</v>
      </c>
      <c r="H41" s="3">
        <v>197838.02352385197</v>
      </c>
      <c r="I41" s="3">
        <v>0</v>
      </c>
      <c r="J41" s="4">
        <v>23116509.894898061</v>
      </c>
      <c r="K41" s="3">
        <v>0</v>
      </c>
      <c r="L41" s="73">
        <v>1924522790.7073364</v>
      </c>
    </row>
    <row r="42" spans="1:12" ht="14.5" customHeight="1" x14ac:dyDescent="0.25">
      <c r="A42" s="38" t="s">
        <v>38</v>
      </c>
      <c r="B42" s="3">
        <v>120384577.70048727</v>
      </c>
      <c r="C42" s="3">
        <v>387360465.18088061</v>
      </c>
      <c r="D42" s="3">
        <v>68714373.053588435</v>
      </c>
      <c r="E42" s="3">
        <v>122492275.18381117</v>
      </c>
      <c r="F42" s="3">
        <v>44975193.489680111</v>
      </c>
      <c r="G42" s="3">
        <v>1551645.38445437</v>
      </c>
      <c r="H42" s="3">
        <v>248394.06454103233</v>
      </c>
      <c r="I42" s="3">
        <v>0</v>
      </c>
      <c r="J42" s="4">
        <v>10410743.381728927</v>
      </c>
      <c r="K42" s="3">
        <v>0</v>
      </c>
      <c r="L42" s="73">
        <v>756137667.43917179</v>
      </c>
    </row>
    <row r="43" spans="1:12" ht="14.5" customHeight="1" x14ac:dyDescent="0.25">
      <c r="A43" s="35" t="s">
        <v>39</v>
      </c>
      <c r="B43" s="3">
        <v>211386431.41778851</v>
      </c>
      <c r="C43" s="3">
        <v>657254621.90745366</v>
      </c>
      <c r="D43" s="3">
        <v>128677066.7120858</v>
      </c>
      <c r="E43" s="3">
        <v>189318070.53251523</v>
      </c>
      <c r="F43" s="3">
        <v>55634336.346042074</v>
      </c>
      <c r="G43" s="3">
        <v>14901874.513981262</v>
      </c>
      <c r="H43" s="3">
        <v>3919510.5947759789</v>
      </c>
      <c r="I43" s="3">
        <v>0</v>
      </c>
      <c r="J43" s="4">
        <v>15458869.944691073</v>
      </c>
      <c r="K43" s="3">
        <v>0</v>
      </c>
      <c r="L43" s="73">
        <v>1276550781.9693339</v>
      </c>
    </row>
    <row r="44" spans="1:12" ht="14.5" customHeight="1" x14ac:dyDescent="0.25">
      <c r="A44" s="35" t="s">
        <v>40</v>
      </c>
      <c r="B44" s="3">
        <v>44281692.689215995</v>
      </c>
      <c r="C44" s="3">
        <v>154628636.24155408</v>
      </c>
      <c r="D44" s="3">
        <v>46445018.116570175</v>
      </c>
      <c r="E44" s="3">
        <v>47149308.814632349</v>
      </c>
      <c r="F44" s="3">
        <v>5204271.023103497</v>
      </c>
      <c r="G44" s="3">
        <v>7344815.427907763</v>
      </c>
      <c r="H44" s="3">
        <v>2494550.4885388599</v>
      </c>
      <c r="I44" s="3">
        <v>0</v>
      </c>
      <c r="J44" s="4">
        <v>3803613.8398776259</v>
      </c>
      <c r="K44" s="3">
        <v>0</v>
      </c>
      <c r="L44" s="73">
        <v>311351906.64140028</v>
      </c>
    </row>
    <row r="45" spans="1:12" ht="14.5" customHeight="1" x14ac:dyDescent="0.25">
      <c r="A45" s="35" t="s">
        <v>41</v>
      </c>
      <c r="B45" s="3">
        <v>89688377.026181415</v>
      </c>
      <c r="C45" s="3">
        <v>299722961.4844116</v>
      </c>
      <c r="D45" s="3">
        <v>67986501.67930311</v>
      </c>
      <c r="E45" s="3">
        <v>92232365.090030968</v>
      </c>
      <c r="F45" s="3">
        <v>9519004.8193210792</v>
      </c>
      <c r="G45" s="3">
        <v>0</v>
      </c>
      <c r="H45" s="3">
        <v>1541086.6399050746</v>
      </c>
      <c r="I45" s="3">
        <v>0</v>
      </c>
      <c r="J45" s="4">
        <v>7045871.3506650599</v>
      </c>
      <c r="K45" s="3">
        <v>0</v>
      </c>
      <c r="L45" s="73">
        <v>567736168.08981824</v>
      </c>
    </row>
    <row r="46" spans="1:12" ht="14.5" customHeight="1" x14ac:dyDescent="0.25">
      <c r="A46" s="35" t="s">
        <v>1</v>
      </c>
      <c r="B46" s="3">
        <v>217887799.58041978</v>
      </c>
      <c r="C46" s="3">
        <v>800314013.83577752</v>
      </c>
      <c r="D46" s="3">
        <v>266066633.96232933</v>
      </c>
      <c r="E46" s="3">
        <v>267913952.73523599</v>
      </c>
      <c r="F46" s="3">
        <v>32693840.808803648</v>
      </c>
      <c r="G46" s="3">
        <v>6990131.5476963306</v>
      </c>
      <c r="H46" s="3">
        <v>9847605.7736794632</v>
      </c>
      <c r="I46" s="3">
        <v>13566922.935150638</v>
      </c>
      <c r="J46" s="4">
        <v>14484448.179590477</v>
      </c>
      <c r="K46" s="3">
        <v>0</v>
      </c>
      <c r="L46" s="73">
        <v>1629765349.3586831</v>
      </c>
    </row>
    <row r="47" spans="1:12" ht="14.5" customHeight="1" x14ac:dyDescent="0.25">
      <c r="A47" s="35" t="s">
        <v>2</v>
      </c>
      <c r="B47" s="3">
        <v>99534671.791813508</v>
      </c>
      <c r="C47" s="3">
        <v>375479307.93602991</v>
      </c>
      <c r="D47" s="3">
        <v>147643730.4398163</v>
      </c>
      <c r="E47" s="3">
        <v>141540610.24612319</v>
      </c>
      <c r="F47" s="3">
        <v>7299944.2103153626</v>
      </c>
      <c r="G47" s="3">
        <v>0</v>
      </c>
      <c r="H47" s="3">
        <v>7221258.6872523436</v>
      </c>
      <c r="I47" s="3">
        <v>0</v>
      </c>
      <c r="J47" s="4">
        <v>10351469.159477213</v>
      </c>
      <c r="K47" s="3">
        <v>0</v>
      </c>
      <c r="L47" s="73">
        <v>789070992.47082794</v>
      </c>
    </row>
    <row r="48" spans="1:12" ht="14.5" customHeight="1" x14ac:dyDescent="0.25">
      <c r="A48" s="35" t="s">
        <v>3</v>
      </c>
      <c r="B48" s="3">
        <v>78018239.063105285</v>
      </c>
      <c r="C48" s="3">
        <v>298634915.27411187</v>
      </c>
      <c r="D48" s="3">
        <v>109609407.69853954</v>
      </c>
      <c r="E48" s="3">
        <v>105230820.63407812</v>
      </c>
      <c r="F48" s="3">
        <v>6696397.9843314802</v>
      </c>
      <c r="G48" s="3">
        <v>0</v>
      </c>
      <c r="H48" s="3">
        <v>4800515.4016085202</v>
      </c>
      <c r="I48" s="3">
        <v>0</v>
      </c>
      <c r="J48" s="4">
        <v>5093297.6380657936</v>
      </c>
      <c r="K48" s="3">
        <v>0</v>
      </c>
      <c r="L48" s="73">
        <v>608083593.69384062</v>
      </c>
    </row>
    <row r="49" spans="1:12" ht="14.5" customHeight="1" x14ac:dyDescent="0.25">
      <c r="A49" s="35" t="s">
        <v>4</v>
      </c>
      <c r="B49" s="3">
        <v>235530272.80661893</v>
      </c>
      <c r="C49" s="3">
        <v>850578616.16083193</v>
      </c>
      <c r="D49" s="3">
        <v>271426252.75551742</v>
      </c>
      <c r="E49" s="3">
        <v>280973697.11039484</v>
      </c>
      <c r="F49" s="3">
        <v>23909421.570394803</v>
      </c>
      <c r="G49" s="3">
        <v>0</v>
      </c>
      <c r="H49" s="3">
        <v>12233370.742725465</v>
      </c>
      <c r="I49" s="3">
        <v>0</v>
      </c>
      <c r="J49" s="4">
        <v>16706821.03772126</v>
      </c>
      <c r="K49" s="3">
        <v>0</v>
      </c>
      <c r="L49" s="73">
        <v>1691358452.1842043</v>
      </c>
    </row>
    <row r="50" spans="1:12" ht="14.5" customHeight="1" x14ac:dyDescent="0.25">
      <c r="A50" s="35" t="s">
        <v>5</v>
      </c>
      <c r="B50" s="3">
        <v>94421901.170920715</v>
      </c>
      <c r="C50" s="3">
        <v>366069500.00539511</v>
      </c>
      <c r="D50" s="3">
        <v>148881084.33281845</v>
      </c>
      <c r="E50" s="3">
        <v>134111635.13262492</v>
      </c>
      <c r="F50" s="3">
        <v>10239243.025606126</v>
      </c>
      <c r="G50" s="3">
        <v>0</v>
      </c>
      <c r="H50" s="3">
        <v>5275899.1648316206</v>
      </c>
      <c r="I50" s="3">
        <v>0</v>
      </c>
      <c r="J50" s="4">
        <v>5786341.4300244479</v>
      </c>
      <c r="K50" s="3">
        <v>0</v>
      </c>
      <c r="L50" s="73">
        <v>764785604.26222146</v>
      </c>
    </row>
    <row r="51" spans="1:12" ht="14.5" customHeight="1" x14ac:dyDescent="0.25">
      <c r="A51" s="35" t="s">
        <v>6</v>
      </c>
      <c r="B51" s="3">
        <v>75859766.621996403</v>
      </c>
      <c r="C51" s="3">
        <v>298251072.12351942</v>
      </c>
      <c r="D51" s="3">
        <v>126686622.72367457</v>
      </c>
      <c r="E51" s="3">
        <v>110984318.35414506</v>
      </c>
      <c r="F51" s="3">
        <v>9672999.9736529421</v>
      </c>
      <c r="G51" s="3">
        <v>327895.84568565956</v>
      </c>
      <c r="H51" s="3">
        <v>4210030.0765079474</v>
      </c>
      <c r="I51" s="3">
        <v>0</v>
      </c>
      <c r="J51" s="4">
        <v>5656006.9544707546</v>
      </c>
      <c r="K51" s="3">
        <v>0</v>
      </c>
      <c r="L51" s="73">
        <v>631648712.67365265</v>
      </c>
    </row>
    <row r="52" spans="1:12" ht="14.5" customHeight="1" x14ac:dyDescent="0.25">
      <c r="A52" s="35" t="s">
        <v>7</v>
      </c>
      <c r="B52" s="3">
        <v>58619759.043960132</v>
      </c>
      <c r="C52" s="3">
        <v>223300354.50352758</v>
      </c>
      <c r="D52" s="3">
        <v>87863182.411965758</v>
      </c>
      <c r="E52" s="3">
        <v>78999945.109924883</v>
      </c>
      <c r="F52" s="3">
        <v>7531415.187634062</v>
      </c>
      <c r="G52" s="3">
        <v>0</v>
      </c>
      <c r="H52" s="3">
        <v>4918534.9011958418</v>
      </c>
      <c r="I52" s="3">
        <v>0</v>
      </c>
      <c r="J52" s="4">
        <v>4208973.2564804992</v>
      </c>
      <c r="K52" s="3">
        <v>0</v>
      </c>
      <c r="L52" s="73">
        <v>465442164.41468877</v>
      </c>
    </row>
    <row r="53" spans="1:12" ht="14.5" customHeight="1" x14ac:dyDescent="0.25">
      <c r="A53" s="35" t="s">
        <v>8</v>
      </c>
      <c r="B53" s="3">
        <v>43439883.884404704</v>
      </c>
      <c r="C53" s="3">
        <v>178732476.26998165</v>
      </c>
      <c r="D53" s="3">
        <v>80994780.134805456</v>
      </c>
      <c r="E53" s="3">
        <v>73485701.473719493</v>
      </c>
      <c r="F53" s="3">
        <v>2955559.1732015815</v>
      </c>
      <c r="G53" s="3">
        <v>0</v>
      </c>
      <c r="H53" s="3">
        <v>8277201.2469744701</v>
      </c>
      <c r="I53" s="3">
        <v>1297335.8826337152</v>
      </c>
      <c r="J53" s="4">
        <v>2896145.299661444</v>
      </c>
      <c r="K53" s="3">
        <v>0</v>
      </c>
      <c r="L53" s="73">
        <v>392079083.36538243</v>
      </c>
    </row>
    <row r="54" spans="1:12" ht="14.5" customHeight="1" x14ac:dyDescent="0.25">
      <c r="A54" s="35" t="s">
        <v>9</v>
      </c>
      <c r="B54" s="3">
        <v>132701665.53464876</v>
      </c>
      <c r="C54" s="3">
        <v>534753675.12789094</v>
      </c>
      <c r="D54" s="3">
        <v>215140671.53641814</v>
      </c>
      <c r="E54" s="3">
        <v>210541466.9171063</v>
      </c>
      <c r="F54" s="3">
        <v>8567295.6357173342</v>
      </c>
      <c r="G54" s="3">
        <v>0</v>
      </c>
      <c r="H54" s="3">
        <v>19421063.912334435</v>
      </c>
      <c r="I54" s="3">
        <v>2322147.3762561926</v>
      </c>
      <c r="J54" s="4">
        <v>10434496.653263049</v>
      </c>
      <c r="K54" s="3">
        <v>0</v>
      </c>
      <c r="L54" s="73">
        <v>1133882482.6936355</v>
      </c>
    </row>
    <row r="55" spans="1:12" ht="14.5" customHeight="1" x14ac:dyDescent="0.25">
      <c r="A55" s="35" t="s">
        <v>10</v>
      </c>
      <c r="B55" s="3">
        <v>75379903.733802199</v>
      </c>
      <c r="C55" s="3">
        <v>306407946.11103666</v>
      </c>
      <c r="D55" s="3">
        <v>123327878.5530304</v>
      </c>
      <c r="E55" s="3">
        <v>128781759.37894526</v>
      </c>
      <c r="F55" s="3">
        <v>5842250.9481926393</v>
      </c>
      <c r="G55" s="3">
        <v>0</v>
      </c>
      <c r="H55" s="3">
        <v>17351535.059583481</v>
      </c>
      <c r="I55" s="3">
        <v>0</v>
      </c>
      <c r="J55" s="4">
        <v>4939531.4826362431</v>
      </c>
      <c r="K55" s="3">
        <v>0</v>
      </c>
      <c r="L55" s="73">
        <v>662030805.2672267</v>
      </c>
    </row>
    <row r="56" spans="1:12" ht="14.5" customHeight="1" x14ac:dyDescent="0.25">
      <c r="A56" s="35" t="s">
        <v>11</v>
      </c>
      <c r="B56" s="3">
        <v>124419705.5734145</v>
      </c>
      <c r="C56" s="3">
        <v>459543863.21831656</v>
      </c>
      <c r="D56" s="3">
        <v>163263253.8413516</v>
      </c>
      <c r="E56" s="3">
        <v>174527829.81636032</v>
      </c>
      <c r="F56" s="3">
        <v>8704073.9404965658</v>
      </c>
      <c r="G56" s="3">
        <v>0</v>
      </c>
      <c r="H56" s="3">
        <v>14813363.24907838</v>
      </c>
      <c r="I56" s="3">
        <v>0</v>
      </c>
      <c r="J56" s="4">
        <v>7786121.179520295</v>
      </c>
      <c r="K56" s="3">
        <v>0</v>
      </c>
      <c r="L56" s="73">
        <v>953058210.81853831</v>
      </c>
    </row>
    <row r="57" spans="1:12" ht="14.5" customHeight="1" x14ac:dyDescent="0.25">
      <c r="A57" s="35" t="s">
        <v>33</v>
      </c>
      <c r="B57" s="3">
        <v>88467777.023099169</v>
      </c>
      <c r="C57" s="3">
        <v>349924022.70074749</v>
      </c>
      <c r="D57" s="3">
        <v>152039578.3511005</v>
      </c>
      <c r="E57" s="3">
        <v>131770750.0166394</v>
      </c>
      <c r="F57" s="3">
        <v>3966570.8385977214</v>
      </c>
      <c r="G57" s="3">
        <v>0</v>
      </c>
      <c r="H57" s="3">
        <v>12741304.285781546</v>
      </c>
      <c r="I57" s="3">
        <v>0</v>
      </c>
      <c r="J57" s="4">
        <v>6947940.5591104096</v>
      </c>
      <c r="K57" s="3">
        <v>0</v>
      </c>
      <c r="L57" s="73">
        <v>745857943.77507615</v>
      </c>
    </row>
    <row r="58" spans="1:12" ht="14.5" customHeight="1" x14ac:dyDescent="0.25">
      <c r="A58" s="35" t="s">
        <v>12</v>
      </c>
      <c r="B58" s="3">
        <v>80216775.957877442</v>
      </c>
      <c r="C58" s="3">
        <v>271068688.96789747</v>
      </c>
      <c r="D58" s="3">
        <v>95596411.114762336</v>
      </c>
      <c r="E58" s="3">
        <v>87690937.435013264</v>
      </c>
      <c r="F58" s="3">
        <v>11677806.454892593</v>
      </c>
      <c r="G58" s="3">
        <v>23028179.333727431</v>
      </c>
      <c r="H58" s="3">
        <v>6833994.7960706959</v>
      </c>
      <c r="I58" s="3">
        <v>3267896.8493303554</v>
      </c>
      <c r="J58" s="4">
        <v>5831408.6808565427</v>
      </c>
      <c r="K58" s="3">
        <v>0</v>
      </c>
      <c r="L58" s="73">
        <v>585212099.59042823</v>
      </c>
    </row>
    <row r="59" spans="1:12" ht="14.5" customHeight="1" x14ac:dyDescent="0.25">
      <c r="A59" s="35" t="s">
        <v>34</v>
      </c>
      <c r="B59" s="3">
        <v>31157852.447198573</v>
      </c>
      <c r="C59" s="3">
        <v>118173131.56008941</v>
      </c>
      <c r="D59" s="3">
        <v>44205322.987245925</v>
      </c>
      <c r="E59" s="3">
        <v>45723843.934628934</v>
      </c>
      <c r="F59" s="3">
        <v>1897679.4173566143</v>
      </c>
      <c r="G59" s="3">
        <v>1593372.8997733621</v>
      </c>
      <c r="H59" s="4">
        <v>4635042.4783157576</v>
      </c>
      <c r="I59" s="4">
        <v>0</v>
      </c>
      <c r="J59" s="4">
        <v>2609513.9157914445</v>
      </c>
      <c r="K59" s="3">
        <v>0</v>
      </c>
      <c r="L59" s="73">
        <v>249995759.64040002</v>
      </c>
    </row>
    <row r="60" spans="1:12" ht="14.5" customHeight="1" x14ac:dyDescent="0.25">
      <c r="A60" s="35" t="s">
        <v>35</v>
      </c>
      <c r="B60" s="3">
        <v>187647787.3444162</v>
      </c>
      <c r="C60" s="3">
        <v>658747338.89735603</v>
      </c>
      <c r="D60" s="3">
        <v>217105838.44198537</v>
      </c>
      <c r="E60" s="3">
        <v>286003872.93035775</v>
      </c>
      <c r="F60" s="3">
        <v>11158431.493388236</v>
      </c>
      <c r="G60" s="3">
        <v>0</v>
      </c>
      <c r="H60" s="3">
        <v>33998064.972934864</v>
      </c>
      <c r="I60" s="3">
        <v>579189.19598652003</v>
      </c>
      <c r="J60" s="3">
        <v>13699766.416840816</v>
      </c>
      <c r="K60" s="3">
        <v>0</v>
      </c>
      <c r="L60" s="74">
        <v>1408940289.6932657</v>
      </c>
    </row>
    <row r="61" spans="1:12" ht="14.5" customHeight="1" x14ac:dyDescent="0.25">
      <c r="A61" s="35" t="s">
        <v>13</v>
      </c>
      <c r="B61" s="3">
        <v>33263057.376050603</v>
      </c>
      <c r="C61" s="3">
        <v>133635195.44187416</v>
      </c>
      <c r="D61" s="3">
        <v>63388607.907132931</v>
      </c>
      <c r="E61" s="3">
        <v>57790355.913162485</v>
      </c>
      <c r="F61" s="3">
        <v>1914896.2669092449</v>
      </c>
      <c r="G61" s="3">
        <v>0</v>
      </c>
      <c r="H61" s="3">
        <v>18649832.660864864</v>
      </c>
      <c r="I61" s="3">
        <v>0</v>
      </c>
      <c r="J61" s="3">
        <v>2928246.7176445127</v>
      </c>
      <c r="K61" s="3">
        <v>0</v>
      </c>
      <c r="L61" s="73">
        <v>311570192.28363883</v>
      </c>
    </row>
    <row r="62" spans="1:12" ht="14.5" customHeight="1" x14ac:dyDescent="0.25">
      <c r="A62" s="8" t="s">
        <v>14</v>
      </c>
      <c r="B62" s="51">
        <v>81277118.146306589</v>
      </c>
      <c r="C62" s="51">
        <v>312429034.00697333</v>
      </c>
      <c r="D62" s="51">
        <v>123639741.23656599</v>
      </c>
      <c r="E62" s="51">
        <v>138447582.55561832</v>
      </c>
      <c r="F62" s="51">
        <v>4818804.8914529346</v>
      </c>
      <c r="G62" s="51">
        <v>0</v>
      </c>
      <c r="H62" s="51">
        <v>85575651.973985478</v>
      </c>
      <c r="I62" s="51">
        <v>0</v>
      </c>
      <c r="J62" s="51">
        <v>5940962.4903240204</v>
      </c>
      <c r="K62" s="3">
        <v>2500000</v>
      </c>
      <c r="L62" s="73">
        <v>754628895.30122662</v>
      </c>
    </row>
    <row r="63" spans="1:12" x14ac:dyDescent="0.25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73"/>
    </row>
    <row r="64" spans="1:12" x14ac:dyDescent="0.25">
      <c r="A64" s="8" t="s">
        <v>42</v>
      </c>
      <c r="B64" s="7">
        <v>2498624205.4889007</v>
      </c>
      <c r="C64" s="7">
        <v>8985526207.3459396</v>
      </c>
      <c r="D64" s="7">
        <v>3004524244.4126124</v>
      </c>
      <c r="E64" s="7">
        <v>3198736864.4499879</v>
      </c>
      <c r="F64" s="7">
        <v>372274198.92667997</v>
      </c>
      <c r="G64" s="7">
        <v>65147984.812168986</v>
      </c>
      <c r="H64" s="7">
        <v>279205649.19501001</v>
      </c>
      <c r="I64" s="7">
        <v>21033492.239357423</v>
      </c>
      <c r="J64" s="7">
        <v>186137099.46334001</v>
      </c>
      <c r="K64" s="7">
        <v>2500000</v>
      </c>
      <c r="L64" s="73">
        <v>18613709946.334</v>
      </c>
    </row>
    <row r="65" spans="1:14" x14ac:dyDescent="0.25">
      <c r="L65" s="76"/>
    </row>
    <row r="66" spans="1:14" x14ac:dyDescent="0.25">
      <c r="A66" s="1" t="s">
        <v>22</v>
      </c>
      <c r="B66" s="52">
        <f>B64/$L$64</f>
        <v>0.13423569039663738</v>
      </c>
      <c r="C66" s="52">
        <f t="shared" ref="C66:K66" si="2">C64/$L$64</f>
        <v>0.48273698436542217</v>
      </c>
      <c r="D66" s="52">
        <f t="shared" si="2"/>
        <v>0.16141458382423965</v>
      </c>
      <c r="E66" s="52">
        <f t="shared" si="2"/>
        <v>0.17184843181033796</v>
      </c>
      <c r="F66" s="52">
        <f t="shared" si="2"/>
        <v>0.02</v>
      </c>
      <c r="G66" s="52">
        <f t="shared" si="2"/>
        <v>3.4999999999999992E-3</v>
      </c>
      <c r="H66" s="52">
        <f t="shared" si="2"/>
        <v>1.5000000000000001E-2</v>
      </c>
      <c r="I66" s="52">
        <f t="shared" si="2"/>
        <v>1.1300000000000001E-3</v>
      </c>
      <c r="J66" s="52">
        <f t="shared" si="2"/>
        <v>0.01</v>
      </c>
      <c r="K66" s="52">
        <f t="shared" si="2"/>
        <v>1.3430960336267511E-4</v>
      </c>
      <c r="L66" s="76"/>
    </row>
    <row r="68" spans="1:14" x14ac:dyDescent="0.25">
      <c r="C68" s="22" t="s">
        <v>68</v>
      </c>
      <c r="D68" s="28">
        <f>SUM(C66:E66)</f>
        <v>0.81599999999999973</v>
      </c>
    </row>
    <row r="73" spans="1:14" ht="14.5" customHeight="1" x14ac:dyDescent="0.3">
      <c r="A73" s="23" t="s">
        <v>76</v>
      </c>
      <c r="B73" s="24"/>
      <c r="C73" s="24"/>
      <c r="D73" s="24"/>
      <c r="E73" s="24"/>
      <c r="F73" s="24"/>
      <c r="G73" s="24"/>
      <c r="H73" s="24"/>
      <c r="I73" s="25"/>
      <c r="J73" s="25"/>
      <c r="K73" s="25"/>
      <c r="L73" s="25"/>
    </row>
    <row r="74" spans="1:14" ht="14.5" customHeight="1" x14ac:dyDescent="0.25">
      <c r="A74" s="26" t="s">
        <v>27</v>
      </c>
      <c r="B74" s="24"/>
      <c r="C74" s="24"/>
      <c r="D74" s="24"/>
      <c r="E74" s="27"/>
      <c r="F74" s="27"/>
      <c r="G74" s="27"/>
      <c r="H74" s="27"/>
      <c r="I74" s="25"/>
      <c r="J74" s="25"/>
      <c r="K74" s="25"/>
      <c r="L74" s="25"/>
    </row>
    <row r="75" spans="1:14" ht="14.5" customHeight="1" x14ac:dyDescent="0.25"/>
    <row r="76" spans="1:14" ht="14.5" customHeight="1" x14ac:dyDescent="0.25">
      <c r="A76" s="8"/>
      <c r="B76" s="48" t="s">
        <v>23</v>
      </c>
      <c r="C76" s="48" t="s">
        <v>58</v>
      </c>
      <c r="D76" s="48" t="s">
        <v>59</v>
      </c>
      <c r="E76" s="48" t="s">
        <v>60</v>
      </c>
      <c r="F76" s="48" t="s">
        <v>43</v>
      </c>
      <c r="G76" s="48" t="s">
        <v>44</v>
      </c>
      <c r="H76" s="48" t="s">
        <v>45</v>
      </c>
      <c r="I76" s="48" t="s">
        <v>25</v>
      </c>
      <c r="J76" s="48" t="s">
        <v>61</v>
      </c>
      <c r="K76" s="97" t="s">
        <v>81</v>
      </c>
      <c r="L76" s="70"/>
    </row>
    <row r="77" spans="1:14" ht="14.5" customHeight="1" x14ac:dyDescent="0.25">
      <c r="A77" s="2"/>
      <c r="B77" s="19" t="s">
        <v>62</v>
      </c>
      <c r="C77" s="19" t="s">
        <v>47</v>
      </c>
      <c r="D77" s="31" t="s">
        <v>47</v>
      </c>
      <c r="E77" s="31" t="s">
        <v>47</v>
      </c>
      <c r="F77" s="31" t="s">
        <v>48</v>
      </c>
      <c r="G77" s="31" t="s">
        <v>26</v>
      </c>
      <c r="H77" s="31" t="s">
        <v>48</v>
      </c>
      <c r="I77" s="31" t="s">
        <v>26</v>
      </c>
      <c r="J77" s="19" t="s">
        <v>48</v>
      </c>
      <c r="K77" s="19" t="s">
        <v>26</v>
      </c>
      <c r="L77" s="71" t="s">
        <v>15</v>
      </c>
    </row>
    <row r="78" spans="1:14" ht="14.5" customHeight="1" x14ac:dyDescent="0.25">
      <c r="A78" s="35" t="s">
        <v>37</v>
      </c>
      <c r="B78" s="3">
        <v>455.2778825372032</v>
      </c>
      <c r="C78" s="3">
        <v>1466.7511833959588</v>
      </c>
      <c r="D78" s="3">
        <v>394.76189262733715</v>
      </c>
      <c r="E78" s="3">
        <v>452.17094746161405</v>
      </c>
      <c r="F78" s="3">
        <v>150.29081668717356</v>
      </c>
      <c r="G78" s="3">
        <v>14.520771584160922</v>
      </c>
      <c r="H78" s="3">
        <v>0.30528580481489159</v>
      </c>
      <c r="I78" s="3">
        <v>0</v>
      </c>
      <c r="J78" s="4">
        <v>35.671314351381639</v>
      </c>
      <c r="K78" s="4">
        <v>0</v>
      </c>
      <c r="L78" s="72">
        <v>2969.7500944496446</v>
      </c>
      <c r="N78" s="3"/>
    </row>
    <row r="79" spans="1:14" ht="14.5" customHeight="1" x14ac:dyDescent="0.25">
      <c r="A79" s="38" t="s">
        <v>38</v>
      </c>
      <c r="B79" s="3">
        <v>455.2778825372032</v>
      </c>
      <c r="C79" s="3">
        <v>1464.9438967584927</v>
      </c>
      <c r="D79" s="3">
        <v>259.86828928820978</v>
      </c>
      <c r="E79" s="3">
        <v>463.24890395511375</v>
      </c>
      <c r="F79" s="3">
        <v>170.0899836989642</v>
      </c>
      <c r="G79" s="3">
        <v>5.8681090101140985</v>
      </c>
      <c r="H79" s="3">
        <v>0.93939212064530797</v>
      </c>
      <c r="I79" s="3">
        <v>0</v>
      </c>
      <c r="J79" s="4">
        <v>39.371996754137079</v>
      </c>
      <c r="K79" s="4">
        <v>0</v>
      </c>
      <c r="L79" s="72">
        <v>2859.6084541228797</v>
      </c>
      <c r="N79" s="3"/>
    </row>
    <row r="80" spans="1:14" ht="14.5" customHeight="1" x14ac:dyDescent="0.25">
      <c r="A80" s="35" t="s">
        <v>39</v>
      </c>
      <c r="B80" s="3">
        <v>455.27788253720314</v>
      </c>
      <c r="C80" s="3">
        <v>1415.5756854535489</v>
      </c>
      <c r="D80" s="3">
        <v>277.14088397656224</v>
      </c>
      <c r="E80" s="3">
        <v>407.74769553548168</v>
      </c>
      <c r="F80" s="3">
        <v>119.82359831756501</v>
      </c>
      <c r="G80" s="3">
        <v>32.095219305497849</v>
      </c>
      <c r="H80" s="3">
        <v>8.4417267097190596</v>
      </c>
      <c r="I80" s="3">
        <v>0</v>
      </c>
      <c r="J80" s="4">
        <v>33.294859691948503</v>
      </c>
      <c r="K80" s="4">
        <v>0</v>
      </c>
      <c r="L80" s="72">
        <v>2749.397551527527</v>
      </c>
      <c r="N80" s="3"/>
    </row>
    <row r="81" spans="1:14" ht="14.5" customHeight="1" x14ac:dyDescent="0.25">
      <c r="A81" s="35" t="s">
        <v>40</v>
      </c>
      <c r="B81" s="3">
        <v>455.2778825372032</v>
      </c>
      <c r="C81" s="3">
        <v>1589.799165577394</v>
      </c>
      <c r="D81" s="3">
        <v>477.51990085202158</v>
      </c>
      <c r="E81" s="3">
        <v>484.76099662392016</v>
      </c>
      <c r="F81" s="3">
        <v>53.507202359617708</v>
      </c>
      <c r="G81" s="3">
        <v>75.514999824267846</v>
      </c>
      <c r="H81" s="3">
        <v>25.647476312049392</v>
      </c>
      <c r="I81" s="3">
        <v>0</v>
      </c>
      <c r="J81" s="4">
        <v>39.106482833941229</v>
      </c>
      <c r="K81" s="4">
        <v>0</v>
      </c>
      <c r="L81" s="72">
        <v>3201.134106920415</v>
      </c>
      <c r="N81" s="3"/>
    </row>
    <row r="82" spans="1:14" ht="14.5" customHeight="1" x14ac:dyDescent="0.25">
      <c r="A82" s="35" t="s">
        <v>41</v>
      </c>
      <c r="B82" s="3">
        <v>455.2778825372032</v>
      </c>
      <c r="C82" s="3">
        <v>1521.4595221470965</v>
      </c>
      <c r="D82" s="3">
        <v>345.11440112947463</v>
      </c>
      <c r="E82" s="3">
        <v>468.19172418885046</v>
      </c>
      <c r="F82" s="3">
        <v>48.320557263923206</v>
      </c>
      <c r="G82" s="3">
        <v>0</v>
      </c>
      <c r="H82" s="3">
        <v>7.8228939522179255</v>
      </c>
      <c r="I82" s="3">
        <v>0</v>
      </c>
      <c r="J82" s="4">
        <v>35.76638908544323</v>
      </c>
      <c r="K82" s="4">
        <v>0</v>
      </c>
      <c r="L82" s="72">
        <v>2881.9533703042089</v>
      </c>
      <c r="N82" s="3"/>
    </row>
    <row r="83" spans="1:14" ht="14.5" customHeight="1" x14ac:dyDescent="0.25">
      <c r="A83" s="35" t="s">
        <v>1</v>
      </c>
      <c r="B83" s="3">
        <v>455.2778825372032</v>
      </c>
      <c r="C83" s="3">
        <v>1672.2609998616276</v>
      </c>
      <c r="D83" s="3">
        <v>555.94785002847857</v>
      </c>
      <c r="E83" s="3">
        <v>559.80783384087988</v>
      </c>
      <c r="F83" s="3">
        <v>68.313979231988768</v>
      </c>
      <c r="G83" s="3">
        <v>14.605922386751551</v>
      </c>
      <c r="H83" s="3">
        <v>20.576632162679463</v>
      </c>
      <c r="I83" s="3">
        <v>28.348167994514291</v>
      </c>
      <c r="J83" s="4">
        <v>30.265342573666533</v>
      </c>
      <c r="K83" s="4">
        <v>0</v>
      </c>
      <c r="L83" s="72">
        <v>3405.4046106177902</v>
      </c>
      <c r="N83" s="3"/>
    </row>
    <row r="84" spans="1:14" ht="14.5" customHeight="1" x14ac:dyDescent="0.25">
      <c r="A84" s="35" t="s">
        <v>2</v>
      </c>
      <c r="B84" s="3">
        <v>455.2778825372032</v>
      </c>
      <c r="C84" s="3">
        <v>1717.4660967507223</v>
      </c>
      <c r="D84" s="3">
        <v>675.33175881795364</v>
      </c>
      <c r="E84" s="3">
        <v>647.41570114042008</v>
      </c>
      <c r="F84" s="3">
        <v>33.390406406960636</v>
      </c>
      <c r="G84" s="3">
        <v>0</v>
      </c>
      <c r="H84" s="3">
        <v>33.030493849039189</v>
      </c>
      <c r="I84" s="3">
        <v>0</v>
      </c>
      <c r="J84" s="4">
        <v>47.348274477995155</v>
      </c>
      <c r="K84" s="4">
        <v>0</v>
      </c>
      <c r="L84" s="72">
        <v>3609.2606139802942</v>
      </c>
      <c r="N84" s="3"/>
    </row>
    <row r="85" spans="1:14" ht="14.5" customHeight="1" x14ac:dyDescent="0.25">
      <c r="A85" s="35" t="s">
        <v>3</v>
      </c>
      <c r="B85" s="3">
        <v>455.2778825372032</v>
      </c>
      <c r="C85" s="3">
        <v>1742.6934202872942</v>
      </c>
      <c r="D85" s="3">
        <v>639.62913855033457</v>
      </c>
      <c r="E85" s="3">
        <v>614.07775632033633</v>
      </c>
      <c r="F85" s="3">
        <v>39.077040593890665</v>
      </c>
      <c r="G85" s="3">
        <v>0</v>
      </c>
      <c r="H85" s="3">
        <v>28.013558283002965</v>
      </c>
      <c r="I85" s="3">
        <v>0</v>
      </c>
      <c r="J85" s="4">
        <v>29.722098212377123</v>
      </c>
      <c r="K85" s="4">
        <v>0</v>
      </c>
      <c r="L85" s="72">
        <v>3548.4908947844392</v>
      </c>
      <c r="N85" s="3"/>
    </row>
    <row r="86" spans="1:14" ht="14.5" customHeight="1" x14ac:dyDescent="0.25">
      <c r="A86" s="35" t="s">
        <v>4</v>
      </c>
      <c r="B86" s="3">
        <v>455.2778825372032</v>
      </c>
      <c r="C86" s="3">
        <v>1644.1607555691053</v>
      </c>
      <c r="D86" s="3">
        <v>524.66448642463831</v>
      </c>
      <c r="E86" s="3">
        <v>543.11960982654273</v>
      </c>
      <c r="F86" s="3">
        <v>46.216695185489428</v>
      </c>
      <c r="G86" s="3">
        <v>0</v>
      </c>
      <c r="H86" s="3">
        <v>23.646994764929872</v>
      </c>
      <c r="I86" s="3">
        <v>0</v>
      </c>
      <c r="J86" s="4">
        <v>32.294133638722563</v>
      </c>
      <c r="K86" s="4">
        <v>0</v>
      </c>
      <c r="L86" s="72">
        <v>3269.3805579466311</v>
      </c>
      <c r="N86" s="3"/>
    </row>
    <row r="87" spans="1:14" ht="14.5" customHeight="1" x14ac:dyDescent="0.25">
      <c r="A87" s="35" t="s">
        <v>5</v>
      </c>
      <c r="B87" s="3">
        <v>455.2778825372032</v>
      </c>
      <c r="C87" s="3">
        <v>1765.0920470476249</v>
      </c>
      <c r="D87" s="3">
        <v>717.86591865154469</v>
      </c>
      <c r="E87" s="3">
        <v>646.651470788089</v>
      </c>
      <c r="F87" s="3">
        <v>49.37097035404171</v>
      </c>
      <c r="G87" s="3">
        <v>0</v>
      </c>
      <c r="H87" s="3">
        <v>25.439015423935217</v>
      </c>
      <c r="I87" s="3">
        <v>0</v>
      </c>
      <c r="J87" s="4">
        <v>27.9002354456949</v>
      </c>
      <c r="K87" s="4">
        <v>0</v>
      </c>
      <c r="L87" s="72">
        <v>3687.597540248134</v>
      </c>
      <c r="N87" s="3"/>
    </row>
    <row r="88" spans="1:14" ht="14.5" customHeight="1" x14ac:dyDescent="0.25">
      <c r="A88" s="35" t="s">
        <v>6</v>
      </c>
      <c r="B88" s="3">
        <v>455.27788253720314</v>
      </c>
      <c r="C88" s="3">
        <v>1789.9754062975665</v>
      </c>
      <c r="D88" s="3">
        <v>760.31893990430228</v>
      </c>
      <c r="E88" s="3">
        <v>666.0804231957477</v>
      </c>
      <c r="F88" s="3">
        <v>58.053209782880771</v>
      </c>
      <c r="G88" s="3">
        <v>1.9678906614672618</v>
      </c>
      <c r="H88" s="3">
        <v>25.266800360742199</v>
      </c>
      <c r="I88" s="3">
        <v>0</v>
      </c>
      <c r="J88" s="4">
        <v>33.944935299873094</v>
      </c>
      <c r="K88" s="4">
        <v>0</v>
      </c>
      <c r="L88" s="72">
        <v>3790.885488039783</v>
      </c>
      <c r="N88" s="3"/>
    </row>
    <row r="89" spans="1:14" ht="14.5" customHeight="1" x14ac:dyDescent="0.25">
      <c r="A89" s="35" t="s">
        <v>7</v>
      </c>
      <c r="B89" s="3">
        <v>455.2778825372032</v>
      </c>
      <c r="C89" s="3">
        <v>1734.2908641424679</v>
      </c>
      <c r="D89" s="3">
        <v>682.4006835562285</v>
      </c>
      <c r="E89" s="3">
        <v>613.56321344189689</v>
      </c>
      <c r="F89" s="3">
        <v>58.493702721691122</v>
      </c>
      <c r="G89" s="3">
        <v>0</v>
      </c>
      <c r="H89" s="3">
        <v>38.200432610486828</v>
      </c>
      <c r="I89" s="3">
        <v>0</v>
      </c>
      <c r="J89" s="4">
        <v>32.689531023645493</v>
      </c>
      <c r="K89" s="4">
        <v>0</v>
      </c>
      <c r="L89" s="72">
        <v>3614.9163100336204</v>
      </c>
      <c r="N89" s="3"/>
    </row>
    <row r="90" spans="1:14" ht="14.5" customHeight="1" x14ac:dyDescent="0.25">
      <c r="A90" s="35" t="s">
        <v>8</v>
      </c>
      <c r="B90" s="3">
        <v>455.2778825372032</v>
      </c>
      <c r="C90" s="3">
        <v>1873.2311429138456</v>
      </c>
      <c r="D90" s="3">
        <v>848.87731501462531</v>
      </c>
      <c r="E90" s="3">
        <v>770.17734791246039</v>
      </c>
      <c r="F90" s="3">
        <v>30.976158354136516</v>
      </c>
      <c r="G90" s="3">
        <v>0</v>
      </c>
      <c r="H90" s="3">
        <v>86.750385131893324</v>
      </c>
      <c r="I90" s="3">
        <v>13.59691326884645</v>
      </c>
      <c r="J90" s="4">
        <v>30.353462800652359</v>
      </c>
      <c r="K90" s="4">
        <v>0</v>
      </c>
      <c r="L90" s="72">
        <v>4109.2406079336633</v>
      </c>
      <c r="N90" s="3"/>
    </row>
    <row r="91" spans="1:14" ht="14.5" customHeight="1" x14ac:dyDescent="0.25">
      <c r="A91" s="35" t="s">
        <v>9</v>
      </c>
      <c r="B91" s="3">
        <v>455.2778825372032</v>
      </c>
      <c r="C91" s="3">
        <v>1834.6530912804949</v>
      </c>
      <c r="D91" s="3">
        <v>738.11273573772667</v>
      </c>
      <c r="E91" s="3">
        <v>722.3336109467956</v>
      </c>
      <c r="F91" s="3">
        <v>29.393001213546782</v>
      </c>
      <c r="G91" s="3">
        <v>0</v>
      </c>
      <c r="H91" s="3">
        <v>66.630519059451046</v>
      </c>
      <c r="I91" s="3">
        <v>7.9669108608527432</v>
      </c>
      <c r="J91" s="4">
        <v>35.799064936368424</v>
      </c>
      <c r="K91" s="4">
        <v>0</v>
      </c>
      <c r="L91" s="72">
        <v>3890.1668165724395</v>
      </c>
      <c r="N91" s="3"/>
    </row>
    <row r="92" spans="1:14" ht="14.5" customHeight="1" x14ac:dyDescent="0.25">
      <c r="A92" s="35" t="s">
        <v>10</v>
      </c>
      <c r="B92" s="3">
        <v>455.2778825372032</v>
      </c>
      <c r="C92" s="3">
        <v>1850.6359651325831</v>
      </c>
      <c r="D92" s="3">
        <v>744.87300492864244</v>
      </c>
      <c r="E92" s="3">
        <v>777.81323423433889</v>
      </c>
      <c r="F92" s="3">
        <v>35.285898617450364</v>
      </c>
      <c r="G92" s="3">
        <v>0</v>
      </c>
      <c r="H92" s="3">
        <v>104.79941933322954</v>
      </c>
      <c r="I92" s="3">
        <v>0</v>
      </c>
      <c r="J92" s="4">
        <v>29.833673469286179</v>
      </c>
      <c r="K92" s="4">
        <v>0</v>
      </c>
      <c r="L92" s="72">
        <v>3998.5190782527338</v>
      </c>
      <c r="N92" s="3"/>
    </row>
    <row r="93" spans="1:14" ht="14.5" customHeight="1" x14ac:dyDescent="0.25">
      <c r="A93" s="35" t="s">
        <v>11</v>
      </c>
      <c r="B93" s="3">
        <v>455.2778825372032</v>
      </c>
      <c r="C93" s="3">
        <v>1681.5676907027387</v>
      </c>
      <c r="D93" s="3">
        <v>597.4145989371882</v>
      </c>
      <c r="E93" s="3">
        <v>638.63405267199323</v>
      </c>
      <c r="F93" s="3">
        <v>31.850038021013255</v>
      </c>
      <c r="G93" s="3">
        <v>0</v>
      </c>
      <c r="H93" s="3">
        <v>54.205213090746149</v>
      </c>
      <c r="I93" s="3">
        <v>0</v>
      </c>
      <c r="J93" s="4">
        <v>28.491055717041657</v>
      </c>
      <c r="K93" s="4">
        <v>0</v>
      </c>
      <c r="L93" s="72">
        <v>3487.4405316779244</v>
      </c>
      <c r="N93" s="3"/>
    </row>
    <row r="94" spans="1:14" ht="14.5" customHeight="1" x14ac:dyDescent="0.25">
      <c r="A94" s="35" t="s">
        <v>33</v>
      </c>
      <c r="B94" s="3">
        <v>455.27788253720314</v>
      </c>
      <c r="C94" s="3">
        <v>1800.7988158502001</v>
      </c>
      <c r="D94" s="3">
        <v>782.43468551792182</v>
      </c>
      <c r="E94" s="3">
        <v>678.12609366516085</v>
      </c>
      <c r="F94" s="3">
        <v>20.412991408827484</v>
      </c>
      <c r="G94" s="3">
        <v>0</v>
      </c>
      <c r="H94" s="3">
        <v>65.570021438180831</v>
      </c>
      <c r="I94" s="3">
        <v>0</v>
      </c>
      <c r="J94" s="4">
        <v>35.755885048634234</v>
      </c>
      <c r="K94" s="4">
        <v>0</v>
      </c>
      <c r="L94" s="72">
        <v>3838.376375466129</v>
      </c>
      <c r="N94" s="3"/>
    </row>
    <row r="95" spans="1:14" ht="14.5" customHeight="1" x14ac:dyDescent="0.25">
      <c r="A95" s="35" t="s">
        <v>12</v>
      </c>
      <c r="B95" s="3">
        <v>455.2778825372032</v>
      </c>
      <c r="C95" s="3">
        <v>1538.4759267842508</v>
      </c>
      <c r="D95" s="3">
        <v>542.5664533481031</v>
      </c>
      <c r="E95" s="3">
        <v>497.69819138679327</v>
      </c>
      <c r="F95" s="3">
        <v>66.278492646657881</v>
      </c>
      <c r="G95" s="3">
        <v>130.69860513032543</v>
      </c>
      <c r="H95" s="3">
        <v>38.786982434436645</v>
      </c>
      <c r="I95" s="3">
        <v>18.547256981437148</v>
      </c>
      <c r="J95" s="4">
        <v>33.096710316848814</v>
      </c>
      <c r="K95" s="4">
        <v>0</v>
      </c>
      <c r="L95" s="72">
        <v>3321.4265015660562</v>
      </c>
      <c r="N95" s="3"/>
    </row>
    <row r="96" spans="1:14" ht="14.5" customHeight="1" x14ac:dyDescent="0.25">
      <c r="A96" s="35" t="s">
        <v>34</v>
      </c>
      <c r="B96" s="3">
        <v>455.2778825372032</v>
      </c>
      <c r="C96" s="3">
        <v>1726.7433049386941</v>
      </c>
      <c r="D96" s="3">
        <v>645.92724677069316</v>
      </c>
      <c r="E96" s="3">
        <v>668.115842813521</v>
      </c>
      <c r="F96" s="3">
        <v>27.728851605953128</v>
      </c>
      <c r="G96" s="3">
        <v>23.282331191802125</v>
      </c>
      <c r="H96" s="4">
        <v>67.727142895155509</v>
      </c>
      <c r="I96" s="4">
        <v>0</v>
      </c>
      <c r="J96" s="4">
        <v>38.130162277590259</v>
      </c>
      <c r="K96" s="4">
        <v>0</v>
      </c>
      <c r="L96" s="72">
        <v>3652.9327650306127</v>
      </c>
      <c r="N96" s="3"/>
    </row>
    <row r="97" spans="1:14" ht="14.5" customHeight="1" x14ac:dyDescent="0.25">
      <c r="A97" s="35" t="s">
        <v>35</v>
      </c>
      <c r="B97" s="3">
        <v>455.2778825372032</v>
      </c>
      <c r="C97" s="3">
        <v>1598.2767386952089</v>
      </c>
      <c r="D97" s="3">
        <v>526.75007689224685</v>
      </c>
      <c r="E97" s="3">
        <v>693.91299256930608</v>
      </c>
      <c r="F97" s="3">
        <v>27.072992091411454</v>
      </c>
      <c r="G97" s="3">
        <v>0</v>
      </c>
      <c r="H97" s="3">
        <v>82.48734104618066</v>
      </c>
      <c r="I97" s="3">
        <v>1.4052498804751543</v>
      </c>
      <c r="J97" s="4">
        <v>33.238871258660609</v>
      </c>
      <c r="K97" s="3">
        <v>0</v>
      </c>
      <c r="L97" s="73">
        <v>3418.4221449706929</v>
      </c>
      <c r="N97" s="3"/>
    </row>
    <row r="98" spans="1:14" ht="14.5" customHeight="1" x14ac:dyDescent="0.25">
      <c r="A98" s="35" t="s">
        <v>13</v>
      </c>
      <c r="B98" s="3">
        <v>455.2778825372032</v>
      </c>
      <c r="C98" s="3">
        <v>1829.0906973881299</v>
      </c>
      <c r="D98" s="3">
        <v>867.61210368230559</v>
      </c>
      <c r="E98" s="3">
        <v>790.98774877379844</v>
      </c>
      <c r="F98" s="3">
        <v>26.20955457643948</v>
      </c>
      <c r="G98" s="3">
        <v>0</v>
      </c>
      <c r="H98" s="3">
        <v>255.26385706279498</v>
      </c>
      <c r="I98" s="3">
        <v>0</v>
      </c>
      <c r="J98" s="3">
        <v>40.079477664479171</v>
      </c>
      <c r="K98" s="3">
        <v>0</v>
      </c>
      <c r="L98" s="73">
        <v>4264.5213216851507</v>
      </c>
      <c r="N98" s="3"/>
    </row>
    <row r="99" spans="1:14" ht="14.5" customHeight="1" x14ac:dyDescent="0.25">
      <c r="A99" s="8" t="s">
        <v>14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74"/>
      <c r="N99" s="3"/>
    </row>
    <row r="100" spans="1:14" ht="14.5" customHeight="1" x14ac:dyDescent="0.25">
      <c r="A100" s="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75"/>
    </row>
    <row r="101" spans="1:14" ht="14.5" customHeight="1" x14ac:dyDescent="0.25">
      <c r="A101" s="8" t="s">
        <v>42</v>
      </c>
      <c r="B101" s="7">
        <v>455.27788253720314</v>
      </c>
      <c r="C101" s="7">
        <v>1637.2655544504121</v>
      </c>
      <c r="D101" s="7">
        <v>547.45865065379508</v>
      </c>
      <c r="E101" s="7">
        <v>582.84640933250262</v>
      </c>
      <c r="F101" s="7">
        <v>67.832613098938978</v>
      </c>
      <c r="G101" s="7">
        <v>11.87070729231432</v>
      </c>
      <c r="H101" s="7">
        <v>50.874459824204237</v>
      </c>
      <c r="I101" s="7">
        <v>3.8325426400900531</v>
      </c>
      <c r="J101" s="7">
        <v>33.916306549469496</v>
      </c>
      <c r="K101" s="7">
        <v>0.45552856801861474</v>
      </c>
      <c r="L101" s="73">
        <v>3391.6306549469487</v>
      </c>
    </row>
    <row r="102" spans="1:14" ht="14.5" customHeight="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75"/>
    </row>
    <row r="103" spans="1:14" x14ac:dyDescent="0.25">
      <c r="A103" s="22" t="s">
        <v>20</v>
      </c>
      <c r="B103" s="3">
        <f>MIN(B78:B99)</f>
        <v>455.27788253720314</v>
      </c>
      <c r="C103" s="3">
        <f>MIN(C78:C99)</f>
        <v>1415.5756854535489</v>
      </c>
      <c r="D103" s="3">
        <f t="shared" ref="D103:L103" si="3">MIN(D78:D99)</f>
        <v>259.86828928820978</v>
      </c>
      <c r="E103" s="3">
        <f t="shared" si="3"/>
        <v>407.74769553548168</v>
      </c>
      <c r="F103" s="3">
        <f t="shared" si="3"/>
        <v>20.412991408827484</v>
      </c>
      <c r="G103" s="3">
        <f t="shared" si="3"/>
        <v>0</v>
      </c>
      <c r="H103" s="3">
        <f t="shared" si="3"/>
        <v>0.30528580481489159</v>
      </c>
      <c r="I103" s="3">
        <f t="shared" si="3"/>
        <v>0</v>
      </c>
      <c r="J103" s="3">
        <f t="shared" si="3"/>
        <v>27.9002354456949</v>
      </c>
      <c r="K103" s="3">
        <f t="shared" si="3"/>
        <v>0</v>
      </c>
      <c r="L103" s="75">
        <f t="shared" si="3"/>
        <v>2749.397551527527</v>
      </c>
    </row>
    <row r="104" spans="1:14" x14ac:dyDescent="0.25">
      <c r="A104" s="22" t="s">
        <v>21</v>
      </c>
      <c r="B104" s="3">
        <f>MAX(B78:B99)</f>
        <v>455.2778825372032</v>
      </c>
      <c r="C104" s="3">
        <f>MAX(C78:C99)</f>
        <v>1873.2311429138456</v>
      </c>
      <c r="D104" s="3">
        <f t="shared" ref="D104:L104" si="4">MAX(D78:D99)</f>
        <v>867.61210368230559</v>
      </c>
      <c r="E104" s="3">
        <f t="shared" si="4"/>
        <v>790.98774877379844</v>
      </c>
      <c r="F104" s="3">
        <f t="shared" si="4"/>
        <v>170.0899836989642</v>
      </c>
      <c r="G104" s="3">
        <f t="shared" si="4"/>
        <v>130.69860513032543</v>
      </c>
      <c r="H104" s="3">
        <f t="shared" si="4"/>
        <v>255.26385706279498</v>
      </c>
      <c r="I104" s="3">
        <f t="shared" si="4"/>
        <v>28.348167994514291</v>
      </c>
      <c r="J104" s="3">
        <f t="shared" si="4"/>
        <v>47.348274477995155</v>
      </c>
      <c r="K104" s="3">
        <f t="shared" si="4"/>
        <v>0</v>
      </c>
      <c r="L104" s="75">
        <f t="shared" si="4"/>
        <v>4264.5213216851507</v>
      </c>
    </row>
    <row r="107" spans="1:14" ht="13" x14ac:dyDescent="0.3">
      <c r="A107" s="23" t="s">
        <v>76</v>
      </c>
      <c r="B107" s="24"/>
      <c r="C107" s="24"/>
      <c r="D107" s="24"/>
      <c r="E107" s="24"/>
      <c r="F107" s="24"/>
      <c r="G107" s="24"/>
      <c r="H107" s="24"/>
      <c r="I107" s="25"/>
      <c r="J107" s="25"/>
      <c r="K107" s="25"/>
      <c r="L107" s="25"/>
    </row>
    <row r="108" spans="1:14" x14ac:dyDescent="0.25">
      <c r="A108" s="26" t="s">
        <v>30</v>
      </c>
      <c r="B108" s="24"/>
      <c r="C108" s="24"/>
      <c r="D108" s="24"/>
      <c r="E108" s="27"/>
      <c r="F108" s="27"/>
      <c r="G108" s="27"/>
      <c r="H108" s="27"/>
      <c r="I108" s="25"/>
      <c r="J108" s="25"/>
      <c r="K108" s="25"/>
      <c r="L108" s="25"/>
    </row>
    <row r="110" spans="1:14" x14ac:dyDescent="0.25">
      <c r="A110" s="8"/>
      <c r="B110" s="48" t="s">
        <v>23</v>
      </c>
      <c r="C110" s="48" t="s">
        <v>58</v>
      </c>
      <c r="D110" s="48" t="s">
        <v>59</v>
      </c>
      <c r="E110" s="48" t="s">
        <v>60</v>
      </c>
      <c r="F110" s="48" t="s">
        <v>43</v>
      </c>
      <c r="G110" s="48" t="s">
        <v>44</v>
      </c>
      <c r="H110" s="48" t="s">
        <v>45</v>
      </c>
      <c r="I110" s="48" t="s">
        <v>25</v>
      </c>
      <c r="J110" s="48" t="s">
        <v>61</v>
      </c>
      <c r="K110" s="97" t="s">
        <v>81</v>
      </c>
      <c r="L110" s="70"/>
    </row>
    <row r="111" spans="1:14" x14ac:dyDescent="0.25">
      <c r="A111" s="2"/>
      <c r="B111" s="19" t="s">
        <v>62</v>
      </c>
      <c r="C111" s="19" t="s">
        <v>47</v>
      </c>
      <c r="D111" s="31" t="s">
        <v>47</v>
      </c>
      <c r="E111" s="31" t="s">
        <v>47</v>
      </c>
      <c r="F111" s="31" t="s">
        <v>48</v>
      </c>
      <c r="G111" s="31" t="s">
        <v>26</v>
      </c>
      <c r="H111" s="31" t="s">
        <v>48</v>
      </c>
      <c r="I111" s="31" t="s">
        <v>26</v>
      </c>
      <c r="J111" s="19" t="s">
        <v>48</v>
      </c>
      <c r="K111" s="19" t="s">
        <v>26</v>
      </c>
      <c r="L111" s="71" t="s">
        <v>15</v>
      </c>
    </row>
    <row r="112" spans="1:14" ht="14.5" customHeight="1" x14ac:dyDescent="0.25">
      <c r="A112" s="35" t="s">
        <v>37</v>
      </c>
      <c r="B112" s="3">
        <v>455.2778825372032</v>
      </c>
      <c r="C112" s="3">
        <v>1484.7260753493404</v>
      </c>
      <c r="D112" s="3">
        <v>399.59966091933887</v>
      </c>
      <c r="E112" s="3">
        <v>457.7122580922711</v>
      </c>
      <c r="F112" s="3">
        <v>150.29081668717356</v>
      </c>
      <c r="G112" s="3">
        <v>14.520771584160922</v>
      </c>
      <c r="H112" s="3">
        <v>0.30528580481489159</v>
      </c>
      <c r="I112" s="3">
        <v>0</v>
      </c>
      <c r="J112" s="4">
        <v>0</v>
      </c>
      <c r="K112" s="4">
        <v>0</v>
      </c>
      <c r="L112" s="72">
        <v>2962.432750974303</v>
      </c>
    </row>
    <row r="113" spans="1:12" ht="14.5" customHeight="1" x14ac:dyDescent="0.25">
      <c r="A113" s="38" t="s">
        <v>38</v>
      </c>
      <c r="B113" s="3">
        <v>455.2778825372032</v>
      </c>
      <c r="C113" s="3">
        <v>1482.8966405913172</v>
      </c>
      <c r="D113" s="3">
        <v>263.05294969615358</v>
      </c>
      <c r="E113" s="3">
        <v>468.92597385652448</v>
      </c>
      <c r="F113" s="3">
        <v>170.0899836989642</v>
      </c>
      <c r="G113" s="3">
        <v>5.8681090101140985</v>
      </c>
      <c r="H113" s="3">
        <v>0.93939212064530797</v>
      </c>
      <c r="I113" s="3">
        <v>0</v>
      </c>
      <c r="J113" s="4">
        <v>0</v>
      </c>
      <c r="K113" s="4">
        <v>0</v>
      </c>
      <c r="L113" s="72">
        <v>2847.0509315109216</v>
      </c>
    </row>
    <row r="114" spans="1:12" ht="14.5" customHeight="1" x14ac:dyDescent="0.25">
      <c r="A114" s="35" t="s">
        <v>39</v>
      </c>
      <c r="B114" s="3">
        <v>455.27788253720314</v>
      </c>
      <c r="C114" s="3">
        <v>1432.9234266968522</v>
      </c>
      <c r="D114" s="3">
        <v>280.53721833902011</v>
      </c>
      <c r="E114" s="3">
        <v>412.74460356900477</v>
      </c>
      <c r="F114" s="3">
        <v>119.82359831756501</v>
      </c>
      <c r="G114" s="3">
        <v>32.095219305497849</v>
      </c>
      <c r="H114" s="3">
        <v>8.4417267097190596</v>
      </c>
      <c r="I114" s="3">
        <v>0</v>
      </c>
      <c r="J114" s="4">
        <v>0</v>
      </c>
      <c r="K114" s="4">
        <v>0</v>
      </c>
      <c r="L114" s="72">
        <v>2741.8436754748623</v>
      </c>
    </row>
    <row r="115" spans="1:12" ht="14.5" customHeight="1" x14ac:dyDescent="0.25">
      <c r="A115" s="35" t="s">
        <v>40</v>
      </c>
      <c r="B115" s="3">
        <v>455.2778825372032</v>
      </c>
      <c r="C115" s="3">
        <v>1609.2819984888818</v>
      </c>
      <c r="D115" s="3">
        <v>483.37186042128667</v>
      </c>
      <c r="E115" s="3">
        <v>490.70169511195849</v>
      </c>
      <c r="F115" s="3">
        <v>53.507202359617708</v>
      </c>
      <c r="G115" s="3">
        <v>75.514999824267846</v>
      </c>
      <c r="H115" s="3">
        <v>25.647476312049392</v>
      </c>
      <c r="I115" s="3">
        <v>0</v>
      </c>
      <c r="J115" s="4">
        <v>0</v>
      </c>
      <c r="K115" s="4">
        <v>0</v>
      </c>
      <c r="L115" s="72">
        <v>3193.3031150552652</v>
      </c>
    </row>
    <row r="116" spans="1:12" ht="14.5" customHeight="1" x14ac:dyDescent="0.25">
      <c r="A116" s="35" t="s">
        <v>41</v>
      </c>
      <c r="B116" s="3">
        <v>455.2778825372032</v>
      </c>
      <c r="C116" s="3">
        <v>1540.1048594283111</v>
      </c>
      <c r="D116" s="3">
        <v>349.34374428057117</v>
      </c>
      <c r="E116" s="3">
        <v>473.92936786763539</v>
      </c>
      <c r="F116" s="3">
        <v>48.320557263923206</v>
      </c>
      <c r="G116" s="3">
        <v>0</v>
      </c>
      <c r="H116" s="3">
        <v>7.8228939522179255</v>
      </c>
      <c r="I116" s="3">
        <v>0</v>
      </c>
      <c r="J116" s="4">
        <v>0</v>
      </c>
      <c r="K116" s="4">
        <v>0</v>
      </c>
      <c r="L116" s="72">
        <v>2874.7993053298615</v>
      </c>
    </row>
    <row r="117" spans="1:12" ht="14.5" customHeight="1" x14ac:dyDescent="0.25">
      <c r="A117" s="35" t="s">
        <v>1</v>
      </c>
      <c r="B117" s="3">
        <v>455.2778825372032</v>
      </c>
      <c r="C117" s="3">
        <v>1692.7543944677748</v>
      </c>
      <c r="D117" s="3">
        <v>562.76093642588648</v>
      </c>
      <c r="E117" s="3">
        <v>566.66822396147893</v>
      </c>
      <c r="F117" s="3">
        <v>68.313979231988768</v>
      </c>
      <c r="G117" s="3">
        <v>14.605922386751551</v>
      </c>
      <c r="H117" s="3">
        <v>20.576632162679463</v>
      </c>
      <c r="I117" s="3">
        <v>28.348167994514291</v>
      </c>
      <c r="J117" s="4">
        <v>0</v>
      </c>
      <c r="K117" s="4">
        <v>0</v>
      </c>
      <c r="L117" s="72">
        <v>3409.3061391682772</v>
      </c>
    </row>
    <row r="118" spans="1:12" ht="14.5" customHeight="1" x14ac:dyDescent="0.25">
      <c r="A118" s="35" t="s">
        <v>2</v>
      </c>
      <c r="B118" s="3">
        <v>455.2778825372032</v>
      </c>
      <c r="C118" s="3">
        <v>1738.5134753873731</v>
      </c>
      <c r="D118" s="3">
        <v>683.60788331327171</v>
      </c>
      <c r="E118" s="3">
        <v>655.34971708576836</v>
      </c>
      <c r="F118" s="3">
        <v>33.390406406960636</v>
      </c>
      <c r="G118" s="3">
        <v>0</v>
      </c>
      <c r="H118" s="3">
        <v>33.030493849039189</v>
      </c>
      <c r="I118" s="3">
        <v>0</v>
      </c>
      <c r="J118" s="4">
        <v>0</v>
      </c>
      <c r="K118" s="4">
        <v>0</v>
      </c>
      <c r="L118" s="72">
        <v>3599.1698585796162</v>
      </c>
    </row>
    <row r="119" spans="1:12" ht="14.5" customHeight="1" x14ac:dyDescent="0.25">
      <c r="A119" s="35" t="s">
        <v>3</v>
      </c>
      <c r="B119" s="3">
        <v>455.2778825372032</v>
      </c>
      <c r="C119" s="3">
        <v>1764.0499573006184</v>
      </c>
      <c r="D119" s="3">
        <v>647.46773093452998</v>
      </c>
      <c r="E119" s="3">
        <v>621.60321902034048</v>
      </c>
      <c r="F119" s="3">
        <v>39.077040593890665</v>
      </c>
      <c r="G119" s="3">
        <v>0</v>
      </c>
      <c r="H119" s="3">
        <v>28.013558283002965</v>
      </c>
      <c r="I119" s="3">
        <v>0</v>
      </c>
      <c r="J119" s="4">
        <v>0</v>
      </c>
      <c r="K119" s="4">
        <v>0</v>
      </c>
      <c r="L119" s="72">
        <v>3555.4893886695854</v>
      </c>
    </row>
    <row r="120" spans="1:12" ht="14.5" customHeight="1" x14ac:dyDescent="0.25">
      <c r="A120" s="35" t="s">
        <v>4</v>
      </c>
      <c r="B120" s="3">
        <v>455.2778825372032</v>
      </c>
      <c r="C120" s="3">
        <v>1664.3097844363738</v>
      </c>
      <c r="D120" s="3">
        <v>531.09419826807755</v>
      </c>
      <c r="E120" s="3">
        <v>549.77548739794656</v>
      </c>
      <c r="F120" s="3">
        <v>46.216695185489428</v>
      </c>
      <c r="G120" s="3">
        <v>0</v>
      </c>
      <c r="H120" s="3">
        <v>23.646994764929872</v>
      </c>
      <c r="I120" s="3">
        <v>0</v>
      </c>
      <c r="J120" s="4">
        <v>0</v>
      </c>
      <c r="K120" s="4">
        <v>0</v>
      </c>
      <c r="L120" s="72">
        <v>3270.3210425900202</v>
      </c>
    </row>
    <row r="121" spans="1:12" ht="14.5" customHeight="1" x14ac:dyDescent="0.25">
      <c r="A121" s="35" t="s">
        <v>5</v>
      </c>
      <c r="B121" s="3">
        <v>455.2778825372032</v>
      </c>
      <c r="C121" s="3">
        <v>1786.7230770359533</v>
      </c>
      <c r="D121" s="3">
        <v>726.66329510560763</v>
      </c>
      <c r="E121" s="3">
        <v>654.57612116539417</v>
      </c>
      <c r="F121" s="3">
        <v>49.37097035404171</v>
      </c>
      <c r="G121" s="3">
        <v>0</v>
      </c>
      <c r="H121" s="3">
        <v>25.439015423935217</v>
      </c>
      <c r="I121" s="3">
        <v>0</v>
      </c>
      <c r="J121" s="4">
        <v>0</v>
      </c>
      <c r="K121" s="4">
        <v>0</v>
      </c>
      <c r="L121" s="72">
        <v>3698.0503616221358</v>
      </c>
    </row>
    <row r="122" spans="1:12" ht="14.5" customHeight="1" x14ac:dyDescent="0.25">
      <c r="A122" s="35" t="s">
        <v>6</v>
      </c>
      <c r="B122" s="3">
        <v>455.27788253720314</v>
      </c>
      <c r="C122" s="3">
        <v>1811.911379413958</v>
      </c>
      <c r="D122" s="3">
        <v>769.63657397175712</v>
      </c>
      <c r="E122" s="3">
        <v>674.24317348000932</v>
      </c>
      <c r="F122" s="3">
        <v>58.053209782880771</v>
      </c>
      <c r="G122" s="3">
        <v>1.9678906614672618</v>
      </c>
      <c r="H122" s="3">
        <v>25.266800360742199</v>
      </c>
      <c r="I122" s="3">
        <v>0</v>
      </c>
      <c r="J122" s="4">
        <v>0</v>
      </c>
      <c r="K122" s="4">
        <v>0</v>
      </c>
      <c r="L122" s="72">
        <v>3796.3569102080178</v>
      </c>
    </row>
    <row r="123" spans="1:12" ht="14.5" customHeight="1" x14ac:dyDescent="0.25">
      <c r="A123" s="35" t="s">
        <v>7</v>
      </c>
      <c r="B123" s="3">
        <v>455.2778825372032</v>
      </c>
      <c r="C123" s="3">
        <v>1755.5444286540173</v>
      </c>
      <c r="D123" s="3">
        <v>690.76343703118232</v>
      </c>
      <c r="E123" s="3">
        <v>621.08237046937109</v>
      </c>
      <c r="F123" s="3">
        <v>58.493702721691122</v>
      </c>
      <c r="G123" s="3">
        <v>0</v>
      </c>
      <c r="H123" s="3">
        <v>38.200432610486828</v>
      </c>
      <c r="I123" s="3">
        <v>0</v>
      </c>
      <c r="J123" s="4">
        <v>0</v>
      </c>
      <c r="K123" s="4">
        <v>0</v>
      </c>
      <c r="L123" s="72">
        <v>3619.3622540239521</v>
      </c>
    </row>
    <row r="124" spans="1:12" ht="14.5" customHeight="1" x14ac:dyDescent="0.25">
      <c r="A124" s="35" t="s">
        <v>8</v>
      </c>
      <c r="B124" s="3">
        <v>455.2778825372032</v>
      </c>
      <c r="C124" s="3">
        <v>1896.1874069201426</v>
      </c>
      <c r="D124" s="3">
        <v>859.28022328686336</v>
      </c>
      <c r="E124" s="3">
        <v>779.61579580354464</v>
      </c>
      <c r="F124" s="3">
        <v>30.976158354136516</v>
      </c>
      <c r="G124" s="3">
        <v>0</v>
      </c>
      <c r="H124" s="3">
        <v>86.750385131893324</v>
      </c>
      <c r="I124" s="3">
        <v>13.59691326884645</v>
      </c>
      <c r="J124" s="4">
        <v>0</v>
      </c>
      <c r="K124" s="4">
        <v>0</v>
      </c>
      <c r="L124" s="72">
        <v>4121.6847653026298</v>
      </c>
    </row>
    <row r="125" spans="1:12" ht="14.5" customHeight="1" x14ac:dyDescent="0.25">
      <c r="A125" s="35" t="s">
        <v>9</v>
      </c>
      <c r="B125" s="3">
        <v>455.2778825372032</v>
      </c>
      <c r="C125" s="3">
        <v>1857.1365850461873</v>
      </c>
      <c r="D125" s="3">
        <v>747.15823495019879</v>
      </c>
      <c r="E125" s="3">
        <v>731.185738531928</v>
      </c>
      <c r="F125" s="3">
        <v>29.393001213546782</v>
      </c>
      <c r="G125" s="3">
        <v>0</v>
      </c>
      <c r="H125" s="3">
        <v>66.630519059451046</v>
      </c>
      <c r="I125" s="3">
        <v>7.9669108608527432</v>
      </c>
      <c r="J125" s="4">
        <v>0</v>
      </c>
      <c r="K125" s="4">
        <v>0</v>
      </c>
      <c r="L125" s="72">
        <v>3894.7488721993682</v>
      </c>
    </row>
    <row r="126" spans="1:12" ht="14.5" customHeight="1" x14ac:dyDescent="0.25">
      <c r="A126" s="35" t="s">
        <v>10</v>
      </c>
      <c r="B126" s="3">
        <v>455.2778825372032</v>
      </c>
      <c r="C126" s="3">
        <v>1873.3153274503841</v>
      </c>
      <c r="D126" s="3">
        <v>754.00135057727778</v>
      </c>
      <c r="E126" s="3">
        <v>787.34525916368136</v>
      </c>
      <c r="F126" s="3">
        <v>35.285898617450364</v>
      </c>
      <c r="G126" s="3">
        <v>0</v>
      </c>
      <c r="H126" s="3">
        <v>104.79941933322954</v>
      </c>
      <c r="I126" s="3">
        <v>0</v>
      </c>
      <c r="J126" s="4">
        <v>0</v>
      </c>
      <c r="K126" s="4">
        <v>0</v>
      </c>
      <c r="L126" s="72">
        <v>4010.0251376792266</v>
      </c>
    </row>
    <row r="127" spans="1:12" ht="14.5" customHeight="1" x14ac:dyDescent="0.25">
      <c r="A127" s="35" t="s">
        <v>11</v>
      </c>
      <c r="B127" s="3">
        <v>455.2778825372032</v>
      </c>
      <c r="C127" s="3">
        <v>1702.1751378927229</v>
      </c>
      <c r="D127" s="3">
        <v>604.73585627710474</v>
      </c>
      <c r="E127" s="3">
        <v>646.46045037630688</v>
      </c>
      <c r="F127" s="3">
        <v>31.850038021013255</v>
      </c>
      <c r="G127" s="3">
        <v>0</v>
      </c>
      <c r="H127" s="3">
        <v>54.205213090746149</v>
      </c>
      <c r="I127" s="3">
        <v>0</v>
      </c>
      <c r="J127" s="4">
        <v>0</v>
      </c>
      <c r="K127" s="4">
        <v>0</v>
      </c>
      <c r="L127" s="72">
        <v>3494.7045781950974</v>
      </c>
    </row>
    <row r="128" spans="1:12" ht="14.5" customHeight="1" x14ac:dyDescent="0.25">
      <c r="A128" s="35" t="s">
        <v>33</v>
      </c>
      <c r="B128" s="3">
        <v>455.27788253720314</v>
      </c>
      <c r="C128" s="3">
        <v>1822.8674287895406</v>
      </c>
      <c r="D128" s="3">
        <v>792.02334587966129</v>
      </c>
      <c r="E128" s="3">
        <v>686.436462460077</v>
      </c>
      <c r="F128" s="3">
        <v>20.412991408827484</v>
      </c>
      <c r="G128" s="3">
        <v>0</v>
      </c>
      <c r="H128" s="3">
        <v>65.570021438180831</v>
      </c>
      <c r="I128" s="3">
        <v>0</v>
      </c>
      <c r="J128" s="4">
        <v>0</v>
      </c>
      <c r="K128" s="4">
        <v>0</v>
      </c>
      <c r="L128" s="72">
        <v>3842.5881325134901</v>
      </c>
    </row>
    <row r="129" spans="1:12" ht="14.5" customHeight="1" x14ac:dyDescent="0.25">
      <c r="A129" s="35" t="s">
        <v>12</v>
      </c>
      <c r="B129" s="3">
        <v>455.2778825372032</v>
      </c>
      <c r="C129" s="3">
        <v>1557.3297984360183</v>
      </c>
      <c r="D129" s="3">
        <v>549.21555204109461</v>
      </c>
      <c r="E129" s="3">
        <v>503.79743392829823</v>
      </c>
      <c r="F129" s="3">
        <v>66.278492646657881</v>
      </c>
      <c r="G129" s="3">
        <v>130.69860513032543</v>
      </c>
      <c r="H129" s="3">
        <v>38.786982434436645</v>
      </c>
      <c r="I129" s="3">
        <v>18.547256981437148</v>
      </c>
      <c r="J129" s="4">
        <v>0</v>
      </c>
      <c r="K129" s="4">
        <v>0</v>
      </c>
      <c r="L129" s="72">
        <v>3319.9320041354713</v>
      </c>
    </row>
    <row r="130" spans="1:12" ht="14.5" customHeight="1" x14ac:dyDescent="0.25">
      <c r="A130" s="35" t="s">
        <v>34</v>
      </c>
      <c r="B130" s="3">
        <v>455.2778825372032</v>
      </c>
      <c r="C130" s="3">
        <v>1747.9043748521583</v>
      </c>
      <c r="D130" s="3">
        <v>653.84302185366732</v>
      </c>
      <c r="E130" s="3">
        <v>676.30353696564748</v>
      </c>
      <c r="F130" s="3">
        <v>27.728851605953128</v>
      </c>
      <c r="G130" s="3">
        <v>23.282331191802125</v>
      </c>
      <c r="H130" s="4">
        <v>67.727142895155509</v>
      </c>
      <c r="I130" s="4">
        <v>0</v>
      </c>
      <c r="J130" s="4">
        <v>0</v>
      </c>
      <c r="K130" s="4">
        <v>0</v>
      </c>
      <c r="L130" s="72">
        <v>3652.0671419015871</v>
      </c>
    </row>
    <row r="131" spans="1:12" ht="14.5" customHeight="1" x14ac:dyDescent="0.25">
      <c r="A131" s="35" t="s">
        <v>35</v>
      </c>
      <c r="B131" s="3">
        <v>455.2778825372032</v>
      </c>
      <c r="C131" s="3">
        <v>1617.8634634341211</v>
      </c>
      <c r="D131" s="3">
        <v>533.20534744239706</v>
      </c>
      <c r="E131" s="3">
        <v>702.41682826255737</v>
      </c>
      <c r="F131" s="3">
        <v>27.072992091411454</v>
      </c>
      <c r="G131" s="3">
        <v>0</v>
      </c>
      <c r="H131" s="3">
        <v>82.48734104618066</v>
      </c>
      <c r="I131" s="3">
        <v>1.4052498804751543</v>
      </c>
      <c r="J131" s="4">
        <v>0</v>
      </c>
      <c r="K131" s="3">
        <v>0</v>
      </c>
      <c r="L131" s="73">
        <v>3419.729104694346</v>
      </c>
    </row>
    <row r="132" spans="1:12" ht="14.5" customHeight="1" x14ac:dyDescent="0.25">
      <c r="A132" s="35" t="s">
        <v>13</v>
      </c>
      <c r="B132" s="3">
        <v>455.2778825372032</v>
      </c>
      <c r="C132" s="3">
        <v>1851.5060245620041</v>
      </c>
      <c r="D132" s="3">
        <v>878.24460495292215</v>
      </c>
      <c r="E132" s="3">
        <v>800.68122608720296</v>
      </c>
      <c r="F132" s="3">
        <v>26.20955457643948</v>
      </c>
      <c r="G132" s="3">
        <v>0</v>
      </c>
      <c r="H132" s="3">
        <v>255.26385706279498</v>
      </c>
      <c r="I132" s="3">
        <v>0</v>
      </c>
      <c r="J132" s="3">
        <v>0</v>
      </c>
      <c r="K132" s="3">
        <v>0</v>
      </c>
      <c r="L132" s="73">
        <v>4267.183149778567</v>
      </c>
    </row>
    <row r="133" spans="1:12" ht="14.5" customHeight="1" x14ac:dyDescent="0.25">
      <c r="A133" s="8" t="s">
        <v>14</v>
      </c>
      <c r="B133" s="50">
        <v>455.2778825372032</v>
      </c>
      <c r="C133" s="51">
        <v>1771.5341593105125</v>
      </c>
      <c r="D133" s="51">
        <v>701.06168508014059</v>
      </c>
      <c r="E133" s="51">
        <v>785.02506193379531</v>
      </c>
      <c r="F133" s="51">
        <v>26.992778993361796</v>
      </c>
      <c r="G133" s="51">
        <v>0</v>
      </c>
      <c r="H133" s="51">
        <v>479.35633688836936</v>
      </c>
      <c r="I133" s="51">
        <v>0</v>
      </c>
      <c r="J133" s="51">
        <v>0</v>
      </c>
      <c r="K133" s="51">
        <v>14.003876272952354</v>
      </c>
      <c r="L133" s="74">
        <v>4233.2517810163354</v>
      </c>
    </row>
    <row r="134" spans="1:12" x14ac:dyDescent="0.25">
      <c r="A134" s="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75"/>
    </row>
    <row r="135" spans="1:12" x14ac:dyDescent="0.25">
      <c r="A135" s="8" t="s">
        <v>42</v>
      </c>
      <c r="B135" s="7">
        <v>455.27788253720314</v>
      </c>
      <c r="C135" s="7">
        <v>1657.3300833039707</v>
      </c>
      <c r="D135" s="7">
        <v>554.16770274514079</v>
      </c>
      <c r="E135" s="7">
        <v>589.98913493706766</v>
      </c>
      <c r="F135" s="7">
        <v>67.832613098938978</v>
      </c>
      <c r="G135" s="7">
        <v>11.87070729231432</v>
      </c>
      <c r="H135" s="7">
        <v>50.874459824204237</v>
      </c>
      <c r="I135" s="7">
        <v>3.8325426400900531</v>
      </c>
      <c r="J135" s="7">
        <v>0</v>
      </c>
      <c r="K135" s="7">
        <v>0.45552856801861474</v>
      </c>
      <c r="L135" s="73">
        <v>3391.6306549469487</v>
      </c>
    </row>
    <row r="136" spans="1:12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75"/>
    </row>
    <row r="137" spans="1:12" x14ac:dyDescent="0.25">
      <c r="A137" s="22" t="s">
        <v>20</v>
      </c>
      <c r="B137" s="3">
        <f>MIN(B112:B133)</f>
        <v>455.27788253720314</v>
      </c>
      <c r="C137" s="3">
        <f>MIN(C112:C133)</f>
        <v>1432.9234266968522</v>
      </c>
      <c r="D137" s="3">
        <f t="shared" ref="D137:L137" si="5">MIN(D112:D133)</f>
        <v>263.05294969615358</v>
      </c>
      <c r="E137" s="3">
        <f t="shared" si="5"/>
        <v>412.74460356900477</v>
      </c>
      <c r="F137" s="3">
        <f t="shared" si="5"/>
        <v>20.412991408827484</v>
      </c>
      <c r="G137" s="3">
        <f t="shared" si="5"/>
        <v>0</v>
      </c>
      <c r="H137" s="3">
        <f t="shared" si="5"/>
        <v>0.30528580481489159</v>
      </c>
      <c r="I137" s="3">
        <f t="shared" si="5"/>
        <v>0</v>
      </c>
      <c r="J137" s="3">
        <f t="shared" si="5"/>
        <v>0</v>
      </c>
      <c r="K137" s="3">
        <f t="shared" si="5"/>
        <v>0</v>
      </c>
      <c r="L137" s="75">
        <f t="shared" si="5"/>
        <v>2741.8436754748623</v>
      </c>
    </row>
    <row r="138" spans="1:12" x14ac:dyDescent="0.25">
      <c r="A138" s="22" t="s">
        <v>21</v>
      </c>
      <c r="B138" s="3">
        <f>MAX(B112:B133)</f>
        <v>455.2778825372032</v>
      </c>
      <c r="C138" s="3">
        <f>MAX(C112:C133)</f>
        <v>1896.1874069201426</v>
      </c>
      <c r="D138" s="3">
        <f t="shared" ref="D138:L138" si="6">MAX(D112:D133)</f>
        <v>878.24460495292215</v>
      </c>
      <c r="E138" s="3">
        <f t="shared" si="6"/>
        <v>800.68122608720296</v>
      </c>
      <c r="F138" s="3">
        <f t="shared" si="6"/>
        <v>170.0899836989642</v>
      </c>
      <c r="G138" s="3">
        <f t="shared" si="6"/>
        <v>130.69860513032543</v>
      </c>
      <c r="H138" s="3">
        <f t="shared" si="6"/>
        <v>479.35633688836936</v>
      </c>
      <c r="I138" s="3">
        <f t="shared" si="6"/>
        <v>28.348167994514291</v>
      </c>
      <c r="J138" s="3">
        <f t="shared" si="6"/>
        <v>0</v>
      </c>
      <c r="K138" s="3">
        <f t="shared" si="6"/>
        <v>14.003876272952354</v>
      </c>
      <c r="L138" s="75">
        <f t="shared" si="6"/>
        <v>4267.183149778567</v>
      </c>
    </row>
  </sheetData>
  <mergeCells count="4">
    <mergeCell ref="B6:C6"/>
    <mergeCell ref="H6:I6"/>
    <mergeCell ref="K6:L6"/>
    <mergeCell ref="E5:F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opLeftCell="A5" zoomScaleNormal="100" workbookViewId="0">
      <selection activeCell="B42" sqref="B42"/>
    </sheetView>
  </sheetViews>
  <sheetFormatPr defaultRowHeight="14.5" x14ac:dyDescent="0.35"/>
  <cols>
    <col min="1" max="1" width="18.26953125" customWidth="1"/>
    <col min="2" max="2" width="10.81640625" bestFit="1" customWidth="1"/>
    <col min="3" max="3" width="11.54296875" bestFit="1" customWidth="1"/>
    <col min="4" max="4" width="12.26953125" bestFit="1" customWidth="1"/>
    <col min="5" max="5" width="10.81640625" bestFit="1" customWidth="1"/>
    <col min="7" max="7" width="10.54296875" bestFit="1" customWidth="1"/>
    <col min="8" max="8" width="12" customWidth="1"/>
    <col min="9" max="9" width="9.81640625" bestFit="1" customWidth="1"/>
    <col min="11" max="11" width="9.81640625" bestFit="1" customWidth="1"/>
    <col min="14" max="14" width="12.1796875" bestFit="1" customWidth="1"/>
    <col min="16" max="16" width="10.7265625" bestFit="1" customWidth="1"/>
    <col min="17" max="17" width="8.81640625" bestFit="1" customWidth="1"/>
  </cols>
  <sheetData>
    <row r="1" spans="1:19" x14ac:dyDescent="0.35">
      <c r="A1" s="1" t="str">
        <f>'Yleiskatteinen rahoitus'!A1</f>
        <v>VM/KAO 9.6.2020</v>
      </c>
    </row>
    <row r="2" spans="1:19" ht="22.5" x14ac:dyDescent="0.45">
      <c r="A2" s="17" t="s">
        <v>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9" ht="11.15" customHeight="1" x14ac:dyDescent="0.35">
      <c r="A3" s="94" t="s">
        <v>63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1"/>
    </row>
    <row r="4" spans="1:19" ht="15" customHeight="1" x14ac:dyDescent="0.35">
      <c r="L4" s="43"/>
    </row>
    <row r="5" spans="1:19" x14ac:dyDescent="0.35">
      <c r="A5" s="23" t="s">
        <v>67</v>
      </c>
      <c r="B5" s="24"/>
      <c r="C5" s="24"/>
      <c r="D5" s="24"/>
      <c r="E5" s="24"/>
      <c r="F5" s="24"/>
      <c r="G5" s="24"/>
      <c r="H5" s="24"/>
      <c r="I5" s="25"/>
      <c r="J5" s="25"/>
      <c r="K5" s="25"/>
      <c r="L5" s="21"/>
    </row>
    <row r="6" spans="1:19" x14ac:dyDescent="0.35">
      <c r="A6" s="1"/>
      <c r="B6" s="114" t="s">
        <v>73</v>
      </c>
      <c r="C6" s="114"/>
      <c r="D6" s="1"/>
      <c r="E6" s="114" t="s">
        <v>36</v>
      </c>
      <c r="F6" s="114"/>
      <c r="H6" s="114" t="s">
        <v>31</v>
      </c>
      <c r="I6" s="114"/>
      <c r="P6" s="47"/>
      <c r="Q6" s="47"/>
    </row>
    <row r="7" spans="1:19" x14ac:dyDescent="0.35">
      <c r="A7" s="2"/>
      <c r="B7" s="19" t="s">
        <v>17</v>
      </c>
      <c r="C7" s="19" t="s">
        <v>19</v>
      </c>
      <c r="D7" s="1"/>
      <c r="E7" s="19" t="s">
        <v>17</v>
      </c>
      <c r="F7" s="19" t="s">
        <v>19</v>
      </c>
      <c r="H7" s="19" t="s">
        <v>17</v>
      </c>
      <c r="I7" s="19" t="s">
        <v>19</v>
      </c>
    </row>
    <row r="8" spans="1:19" x14ac:dyDescent="0.35">
      <c r="A8" s="35" t="s">
        <v>37</v>
      </c>
      <c r="B8" s="77">
        <v>42152213.579502039</v>
      </c>
      <c r="C8" s="37">
        <v>65.045496402242506</v>
      </c>
      <c r="D8" s="37"/>
      <c r="E8" s="77">
        <v>41292841.591063835</v>
      </c>
      <c r="F8" s="37">
        <v>63.719391013335297</v>
      </c>
      <c r="G8" s="93"/>
      <c r="H8" s="37">
        <f>E8-B8</f>
        <v>-859371.98843820393</v>
      </c>
      <c r="I8" s="37">
        <f>F8-C8</f>
        <v>-1.3261053889072087</v>
      </c>
      <c r="J8" s="93"/>
      <c r="K8" s="93"/>
      <c r="S8" s="45"/>
    </row>
    <row r="9" spans="1:19" x14ac:dyDescent="0.35">
      <c r="A9" s="38" t="s">
        <v>38</v>
      </c>
      <c r="B9" s="37">
        <v>13497926.391881719</v>
      </c>
      <c r="C9" s="37">
        <v>51.04729745057756</v>
      </c>
      <c r="D9" s="37"/>
      <c r="E9" s="37">
        <v>19882323.564206365</v>
      </c>
      <c r="F9" s="37">
        <v>75.192207715779318</v>
      </c>
      <c r="G9" s="93"/>
      <c r="H9" s="37">
        <f t="shared" ref="H9:H29" si="0">E9-B9</f>
        <v>6384397.1723246463</v>
      </c>
      <c r="I9" s="37">
        <f t="shared" ref="I9:I29" si="1">F9-C9</f>
        <v>24.144910265201759</v>
      </c>
      <c r="J9" s="93"/>
      <c r="K9" s="93"/>
      <c r="S9" s="45"/>
    </row>
    <row r="10" spans="1:19" x14ac:dyDescent="0.35">
      <c r="A10" s="35" t="s">
        <v>39</v>
      </c>
      <c r="B10" s="37">
        <v>33054734.302148513</v>
      </c>
      <c r="C10" s="37">
        <v>71.192315135727426</v>
      </c>
      <c r="D10" s="37"/>
      <c r="E10" s="37">
        <v>35058954.852463648</v>
      </c>
      <c r="F10" s="37">
        <v>75.508946445338694</v>
      </c>
      <c r="G10" s="93"/>
      <c r="H10" s="37">
        <f t="shared" si="0"/>
        <v>2004220.5503151342</v>
      </c>
      <c r="I10" s="37">
        <f t="shared" si="1"/>
        <v>4.3166313096112674</v>
      </c>
      <c r="J10" s="93"/>
      <c r="K10" s="93"/>
      <c r="S10" s="45"/>
    </row>
    <row r="11" spans="1:19" x14ac:dyDescent="0.35">
      <c r="A11" s="35" t="s">
        <v>40</v>
      </c>
      <c r="B11" s="37">
        <v>10279240.970653979</v>
      </c>
      <c r="C11" s="37">
        <v>105.68500838606643</v>
      </c>
      <c r="D11" s="37"/>
      <c r="E11" s="37">
        <v>7728788.5503129475</v>
      </c>
      <c r="F11" s="37">
        <v>79.462781842149099</v>
      </c>
      <c r="G11" s="93"/>
      <c r="H11" s="37">
        <f t="shared" si="0"/>
        <v>-2550452.4203410316</v>
      </c>
      <c r="I11" s="37">
        <f t="shared" si="1"/>
        <v>-26.22222654391733</v>
      </c>
      <c r="J11" s="93"/>
      <c r="K11" s="93"/>
      <c r="S11" s="45"/>
    </row>
    <row r="12" spans="1:19" x14ac:dyDescent="0.35">
      <c r="A12" s="35" t="s">
        <v>41</v>
      </c>
      <c r="B12" s="37">
        <v>15222494.683008958</v>
      </c>
      <c r="C12" s="37">
        <v>77.272723356238714</v>
      </c>
      <c r="D12" s="37"/>
      <c r="E12" s="37">
        <v>15835442.955506783</v>
      </c>
      <c r="F12" s="37">
        <v>80.384183289627671</v>
      </c>
      <c r="G12" s="93"/>
      <c r="H12" s="37">
        <f t="shared" si="0"/>
        <v>612948.27249782532</v>
      </c>
      <c r="I12" s="37">
        <f t="shared" si="1"/>
        <v>3.1114599333889572</v>
      </c>
      <c r="J12" s="93"/>
      <c r="K12" s="93"/>
      <c r="S12" s="45"/>
    </row>
    <row r="13" spans="1:19" x14ac:dyDescent="0.35">
      <c r="A13" s="35" t="s">
        <v>1</v>
      </c>
      <c r="B13" s="37">
        <v>35810991.23469346</v>
      </c>
      <c r="C13" s="37">
        <v>74.827284007115736</v>
      </c>
      <c r="D13" s="37"/>
      <c r="E13" s="37">
        <v>39490910.041891247</v>
      </c>
      <c r="F13" s="37">
        <v>82.51649673805376</v>
      </c>
      <c r="G13" s="93"/>
      <c r="H13" s="37">
        <f t="shared" si="0"/>
        <v>3679918.8071977869</v>
      </c>
      <c r="I13" s="37">
        <f t="shared" si="1"/>
        <v>7.6892127309380243</v>
      </c>
      <c r="J13" s="93"/>
      <c r="K13" s="93"/>
      <c r="P13" s="42"/>
      <c r="Q13" s="42"/>
      <c r="S13" s="45"/>
    </row>
    <row r="14" spans="1:19" x14ac:dyDescent="0.35">
      <c r="A14" s="35" t="s">
        <v>2</v>
      </c>
      <c r="B14" s="37">
        <v>22362410.897159636</v>
      </c>
      <c r="C14" s="37">
        <v>102.28708146022228</v>
      </c>
      <c r="D14" s="37"/>
      <c r="E14" s="37">
        <v>19457456.051661417</v>
      </c>
      <c r="F14" s="37">
        <v>88.999634311244037</v>
      </c>
      <c r="G14" s="93"/>
      <c r="H14" s="37">
        <f t="shared" si="0"/>
        <v>-2904954.8454982191</v>
      </c>
      <c r="I14" s="37">
        <f t="shared" si="1"/>
        <v>-13.287447148978245</v>
      </c>
      <c r="J14" s="93"/>
      <c r="K14" s="93"/>
      <c r="P14" s="42"/>
      <c r="Q14" s="42"/>
      <c r="S14" s="45"/>
    </row>
    <row r="15" spans="1:19" x14ac:dyDescent="0.35">
      <c r="A15" s="35" t="s">
        <v>3</v>
      </c>
      <c r="B15" s="37">
        <v>12790802.520298574</v>
      </c>
      <c r="C15" s="37">
        <v>74.641129527196924</v>
      </c>
      <c r="D15" s="37"/>
      <c r="E15" s="37">
        <v>14247701.691501487</v>
      </c>
      <c r="F15" s="37">
        <v>83.142910363328866</v>
      </c>
      <c r="G15" s="93"/>
      <c r="H15" s="37">
        <f t="shared" si="0"/>
        <v>1456899.1712029129</v>
      </c>
      <c r="I15" s="37">
        <f t="shared" si="1"/>
        <v>8.5017808361319425</v>
      </c>
      <c r="J15" s="93"/>
      <c r="K15" s="93"/>
      <c r="P15" s="42"/>
      <c r="Q15" s="42"/>
      <c r="S15" s="45"/>
    </row>
    <row r="16" spans="1:19" x14ac:dyDescent="0.35">
      <c r="A16" s="35" t="s">
        <v>4</v>
      </c>
      <c r="B16" s="37">
        <v>40418488.288598903</v>
      </c>
      <c r="C16" s="37">
        <v>78.128571516989837</v>
      </c>
      <c r="D16" s="37"/>
      <c r="E16" s="37">
        <v>40333029.769610949</v>
      </c>
      <c r="F16" s="37">
        <v>77.963380974364568</v>
      </c>
      <c r="G16" s="93"/>
      <c r="H16" s="37">
        <f t="shared" si="0"/>
        <v>-85458.518987953663</v>
      </c>
      <c r="I16" s="37">
        <f t="shared" si="1"/>
        <v>-0.16519054262526822</v>
      </c>
      <c r="J16" s="93"/>
      <c r="K16" s="93"/>
      <c r="P16" s="42"/>
      <c r="Q16" s="42"/>
      <c r="S16" s="45"/>
    </row>
    <row r="17" spans="1:19" x14ac:dyDescent="0.35">
      <c r="A17" s="35" t="s">
        <v>5</v>
      </c>
      <c r="B17" s="37">
        <v>19819817.292718951</v>
      </c>
      <c r="C17" s="37">
        <v>95.566011035608312</v>
      </c>
      <c r="D17" s="37"/>
      <c r="E17" s="37">
        <v>17401334.753879115</v>
      </c>
      <c r="F17" s="37">
        <v>83.904716403941848</v>
      </c>
      <c r="G17" s="93"/>
      <c r="H17" s="37">
        <f t="shared" si="0"/>
        <v>-2418482.5388398357</v>
      </c>
      <c r="I17" s="37">
        <f t="shared" si="1"/>
        <v>-11.661294631666465</v>
      </c>
      <c r="J17" s="93"/>
      <c r="K17" s="93"/>
      <c r="P17" s="42"/>
      <c r="Q17" s="42"/>
      <c r="S17" s="45"/>
    </row>
    <row r="18" spans="1:19" x14ac:dyDescent="0.35">
      <c r="A18" s="35" t="s">
        <v>6</v>
      </c>
      <c r="B18" s="37">
        <v>16176857.548541317</v>
      </c>
      <c r="C18" s="37">
        <v>97.086581975725537</v>
      </c>
      <c r="D18" s="37"/>
      <c r="E18" s="37">
        <v>14973824.054973857</v>
      </c>
      <c r="F18" s="37">
        <v>89.866489350052859</v>
      </c>
      <c r="G18" s="93"/>
      <c r="H18" s="37">
        <f t="shared" si="0"/>
        <v>-1203033.4935674593</v>
      </c>
      <c r="I18" s="37">
        <f t="shared" si="1"/>
        <v>-7.2200926256726774</v>
      </c>
      <c r="J18" s="93"/>
      <c r="K18" s="93"/>
      <c r="P18" s="42"/>
      <c r="Q18" s="42"/>
      <c r="S18" s="45"/>
    </row>
    <row r="19" spans="1:19" x14ac:dyDescent="0.35">
      <c r="A19" s="35" t="s">
        <v>7</v>
      </c>
      <c r="B19" s="37">
        <v>13160643.566802852</v>
      </c>
      <c r="C19" s="37">
        <v>102.21382744728675</v>
      </c>
      <c r="D19" s="37"/>
      <c r="E19" s="37">
        <v>11188807.205758501</v>
      </c>
      <c r="F19" s="37">
        <v>86.899307261475201</v>
      </c>
      <c r="G19" s="93"/>
      <c r="H19" s="37">
        <f t="shared" si="0"/>
        <v>-1971836.361044351</v>
      </c>
      <c r="I19" s="37">
        <f t="shared" si="1"/>
        <v>-15.314520185811546</v>
      </c>
      <c r="J19" s="93"/>
      <c r="K19" s="93"/>
      <c r="P19" s="42"/>
      <c r="Q19" s="42"/>
      <c r="S19" s="45"/>
    </row>
    <row r="20" spans="1:19" x14ac:dyDescent="0.35">
      <c r="A20" s="35" t="s">
        <v>8</v>
      </c>
      <c r="B20" s="37">
        <v>9056272.7783619799</v>
      </c>
      <c r="C20" s="37">
        <v>94.915555142452675</v>
      </c>
      <c r="D20" s="37"/>
      <c r="E20" s="37">
        <v>8588077.480069546</v>
      </c>
      <c r="F20" s="37">
        <v>90.008567716158495</v>
      </c>
      <c r="G20" s="93"/>
      <c r="H20" s="37">
        <f t="shared" si="0"/>
        <v>-468195.29829243384</v>
      </c>
      <c r="I20" s="37">
        <f t="shared" si="1"/>
        <v>-4.9069874262941795</v>
      </c>
      <c r="J20" s="93"/>
      <c r="K20" s="93"/>
      <c r="P20" s="42"/>
      <c r="Q20" s="42"/>
      <c r="S20" s="45"/>
    </row>
    <row r="21" spans="1:19" x14ac:dyDescent="0.35">
      <c r="A21" s="35" t="s">
        <v>9</v>
      </c>
      <c r="B21" s="37">
        <v>23994900.468318135</v>
      </c>
      <c r="C21" s="37">
        <v>82.322610141275504</v>
      </c>
      <c r="D21" s="37"/>
      <c r="E21" s="37">
        <v>23921850.041565172</v>
      </c>
      <c r="F21" s="37">
        <v>82.071985980105168</v>
      </c>
      <c r="G21" s="93"/>
      <c r="H21" s="37">
        <f t="shared" si="0"/>
        <v>-73050.426752962172</v>
      </c>
      <c r="I21" s="37">
        <f t="shared" si="1"/>
        <v>-0.25062416117033592</v>
      </c>
      <c r="J21" s="93"/>
      <c r="K21" s="93"/>
      <c r="P21" s="42"/>
      <c r="Q21" s="42"/>
      <c r="S21" s="45"/>
    </row>
    <row r="22" spans="1:19" x14ac:dyDescent="0.35">
      <c r="A22" s="35" t="s">
        <v>10</v>
      </c>
      <c r="B22" s="37">
        <v>13280702.008309055</v>
      </c>
      <c r="C22" s="37">
        <v>80.212491518998448</v>
      </c>
      <c r="D22" s="37"/>
      <c r="E22" s="37">
        <v>14394470.052212227</v>
      </c>
      <c r="F22" s="37">
        <v>86.939403222899372</v>
      </c>
      <c r="G22" s="93"/>
      <c r="H22" s="37">
        <f t="shared" si="0"/>
        <v>1113768.043903172</v>
      </c>
      <c r="I22" s="37">
        <f t="shared" si="1"/>
        <v>6.7269117039009245</v>
      </c>
      <c r="J22" s="93"/>
      <c r="K22" s="93"/>
      <c r="P22" s="42"/>
      <c r="Q22" s="42"/>
      <c r="S22" s="45"/>
    </row>
    <row r="23" spans="1:19" x14ac:dyDescent="0.35">
      <c r="A23" s="35" t="s">
        <v>11</v>
      </c>
      <c r="B23" s="37">
        <v>25931605.920920309</v>
      </c>
      <c r="C23" s="37">
        <v>94.889202478457534</v>
      </c>
      <c r="D23" s="37"/>
      <c r="E23" s="37">
        <v>22689669.557200253</v>
      </c>
      <c r="F23" s="37">
        <v>83.026275169696802</v>
      </c>
      <c r="G23" s="93"/>
      <c r="H23" s="37">
        <f t="shared" si="0"/>
        <v>-3241936.3637200557</v>
      </c>
      <c r="I23" s="37">
        <f t="shared" si="1"/>
        <v>-11.862927308760732</v>
      </c>
      <c r="J23" s="93"/>
      <c r="K23" s="93"/>
      <c r="P23" s="42"/>
      <c r="Q23" s="42"/>
      <c r="S23" s="45"/>
    </row>
    <row r="24" spans="1:19" x14ac:dyDescent="0.35">
      <c r="A24" s="35" t="s">
        <v>33</v>
      </c>
      <c r="B24" s="37">
        <v>18932097.036666725</v>
      </c>
      <c r="C24" s="37">
        <v>97.429429571763137</v>
      </c>
      <c r="D24" s="37"/>
      <c r="E24" s="37">
        <v>16810370.657087602</v>
      </c>
      <c r="F24" s="37">
        <v>86.510481160005355</v>
      </c>
      <c r="G24" s="93"/>
      <c r="H24" s="37">
        <f t="shared" si="0"/>
        <v>-2121726.3795791231</v>
      </c>
      <c r="I24" s="37">
        <f t="shared" si="1"/>
        <v>-10.918948411757782</v>
      </c>
      <c r="J24" s="93"/>
      <c r="K24" s="93"/>
      <c r="P24" s="42"/>
      <c r="Q24" s="42"/>
      <c r="S24" s="45"/>
    </row>
    <row r="25" spans="1:19" x14ac:dyDescent="0.35">
      <c r="A25" s="35" t="s">
        <v>12</v>
      </c>
      <c r="B25" s="37">
        <v>14430414.20239388</v>
      </c>
      <c r="C25" s="37">
        <v>81.901177699419847</v>
      </c>
      <c r="D25" s="37"/>
      <c r="E25" s="37">
        <v>13673891.684052505</v>
      </c>
      <c r="F25" s="37">
        <v>77.607462748534303</v>
      </c>
      <c r="G25" s="93"/>
      <c r="H25" s="37">
        <f t="shared" si="0"/>
        <v>-756522.51834137551</v>
      </c>
      <c r="I25" s="37">
        <f t="shared" si="1"/>
        <v>-4.2937149508855441</v>
      </c>
      <c r="J25" s="93"/>
      <c r="K25" s="93"/>
      <c r="P25" s="42"/>
      <c r="Q25" s="42"/>
      <c r="S25" s="45"/>
    </row>
    <row r="26" spans="1:19" x14ac:dyDescent="0.35">
      <c r="A26" s="35" t="s">
        <v>34</v>
      </c>
      <c r="B26" s="37">
        <v>6916587.1640607491</v>
      </c>
      <c r="C26" s="37">
        <v>101.06502570335854</v>
      </c>
      <c r="D26" s="37"/>
      <c r="E26" s="37">
        <v>6983267.0310850739</v>
      </c>
      <c r="F26" s="37">
        <v>102.03935051339296</v>
      </c>
      <c r="G26" s="93"/>
      <c r="H26" s="37">
        <f t="shared" si="0"/>
        <v>66679.867024324834</v>
      </c>
      <c r="I26" s="37">
        <f t="shared" si="1"/>
        <v>0.97432481003441751</v>
      </c>
      <c r="J26" s="93"/>
      <c r="K26" s="93"/>
      <c r="P26" s="42"/>
      <c r="Q26" s="42"/>
      <c r="S26" s="45"/>
    </row>
    <row r="27" spans="1:19" x14ac:dyDescent="0.35">
      <c r="A27" s="35" t="s">
        <v>35</v>
      </c>
      <c r="B27" s="37">
        <v>30213012.038361866</v>
      </c>
      <c r="C27" s="37">
        <v>73.303908031962919</v>
      </c>
      <c r="D27" s="37"/>
      <c r="E27" s="37">
        <v>31501954.413541306</v>
      </c>
      <c r="F27" s="37">
        <v>76.431186874889434</v>
      </c>
      <c r="G27" s="93"/>
      <c r="H27" s="37">
        <f t="shared" si="0"/>
        <v>1288942.3751794398</v>
      </c>
      <c r="I27" s="37">
        <f t="shared" si="1"/>
        <v>3.1272788429265148</v>
      </c>
      <c r="J27" s="93"/>
      <c r="K27" s="93"/>
      <c r="P27" s="42"/>
      <c r="Q27" s="42"/>
    </row>
    <row r="28" spans="1:19" x14ac:dyDescent="0.35">
      <c r="A28" s="35" t="s">
        <v>13</v>
      </c>
      <c r="B28" s="37">
        <v>7431922.762559833</v>
      </c>
      <c r="C28" s="37">
        <v>101.72216042156326</v>
      </c>
      <c r="D28" s="37"/>
      <c r="E28" s="37">
        <v>7445867.0387750035</v>
      </c>
      <c r="F28" s="37">
        <v>101.91301841988206</v>
      </c>
      <c r="G28" s="93"/>
      <c r="H28" s="37">
        <f t="shared" si="0"/>
        <v>13944.27621517051</v>
      </c>
      <c r="I28" s="37">
        <f t="shared" si="1"/>
        <v>0.19085799831880479</v>
      </c>
      <c r="J28" s="93"/>
      <c r="K28" s="93"/>
      <c r="P28" s="42"/>
      <c r="Q28" s="42"/>
      <c r="S28" s="45"/>
    </row>
    <row r="29" spans="1:19" x14ac:dyDescent="0.35">
      <c r="A29" s="8" t="s">
        <v>14</v>
      </c>
      <c r="B29" s="37">
        <v>17722864.344038572</v>
      </c>
      <c r="C29" s="37">
        <v>99.275519790494016</v>
      </c>
      <c r="D29" s="37"/>
      <c r="E29" s="37">
        <v>19756166.961581141</v>
      </c>
      <c r="F29" s="93">
        <v>110.66516710310853</v>
      </c>
      <c r="G29" s="93"/>
      <c r="H29" s="37">
        <f t="shared" si="0"/>
        <v>2033302.6175425686</v>
      </c>
      <c r="I29" s="37">
        <f t="shared" si="1"/>
        <v>11.389647312614514</v>
      </c>
      <c r="J29" s="93"/>
      <c r="K29" s="93"/>
      <c r="P29" s="42"/>
      <c r="Q29" s="42"/>
    </row>
    <row r="30" spans="1:19" x14ac:dyDescent="0.35">
      <c r="A30" s="8"/>
      <c r="B30" s="37"/>
      <c r="C30" s="37"/>
      <c r="D30" s="37"/>
      <c r="E30" s="37"/>
      <c r="F30" s="37"/>
      <c r="G30" s="93"/>
      <c r="H30" s="37"/>
      <c r="I30" s="37"/>
      <c r="J30" s="93"/>
      <c r="K30" s="93"/>
      <c r="P30" s="42"/>
      <c r="Q30" s="42"/>
    </row>
    <row r="31" spans="1:19" x14ac:dyDescent="0.35">
      <c r="A31" s="8" t="s">
        <v>42</v>
      </c>
      <c r="B31" s="33">
        <v>442657000</v>
      </c>
      <c r="C31" s="33">
        <v>80.657163733366374</v>
      </c>
      <c r="D31" s="33"/>
      <c r="E31" s="33">
        <v>442657000.00000012</v>
      </c>
      <c r="F31" s="33">
        <v>80.657163733366403</v>
      </c>
      <c r="G31" s="78"/>
      <c r="H31" s="33">
        <v>0</v>
      </c>
      <c r="I31" s="33">
        <v>0</v>
      </c>
      <c r="P31" s="42"/>
      <c r="Q31" s="42"/>
    </row>
    <row r="32" spans="1:19" x14ac:dyDescent="0.35">
      <c r="A32" s="8"/>
      <c r="B32" s="33"/>
      <c r="C32" s="33"/>
      <c r="D32" s="33"/>
      <c r="E32" s="33"/>
      <c r="F32" s="33"/>
      <c r="G32" s="78"/>
      <c r="H32" s="78"/>
      <c r="I32" s="33"/>
      <c r="J32" s="33"/>
      <c r="P32" s="42"/>
      <c r="Q32" s="42"/>
    </row>
    <row r="33" spans="1:14" x14ac:dyDescent="0.35">
      <c r="M33" s="30"/>
    </row>
    <row r="34" spans="1:14" x14ac:dyDescent="0.35">
      <c r="A34" s="23" t="s">
        <v>66</v>
      </c>
      <c r="B34" s="24"/>
      <c r="C34" s="24"/>
      <c r="D34" s="24"/>
      <c r="E34" s="24"/>
      <c r="F34" s="24"/>
      <c r="G34" s="24"/>
      <c r="H34" s="24"/>
      <c r="I34" s="25"/>
      <c r="J34" s="25"/>
      <c r="K34" s="25"/>
      <c r="L34" s="21"/>
      <c r="M34" s="21"/>
    </row>
    <row r="35" spans="1:14" x14ac:dyDescent="0.35">
      <c r="A35" s="26"/>
      <c r="B35" s="24"/>
      <c r="C35" s="24"/>
      <c r="D35" s="24"/>
      <c r="E35" s="27"/>
      <c r="F35" s="27"/>
      <c r="G35" s="27"/>
      <c r="H35" s="27"/>
      <c r="I35" s="25"/>
      <c r="J35" s="25"/>
      <c r="K35" s="25"/>
      <c r="L35" s="21"/>
      <c r="M35" s="21"/>
    </row>
    <row r="36" spans="1:14" s="30" customFormat="1" x14ac:dyDescent="0.35">
      <c r="A36" s="20"/>
      <c r="B36" s="16"/>
      <c r="C36" s="16"/>
      <c r="D36" s="16"/>
      <c r="E36" s="11"/>
      <c r="F36" s="11"/>
      <c r="G36" s="11"/>
      <c r="H36" s="11"/>
      <c r="I36" s="11"/>
      <c r="J36" s="62"/>
      <c r="K36" s="62"/>
      <c r="L36" s="21"/>
      <c r="M36" s="21"/>
    </row>
    <row r="37" spans="1:14" x14ac:dyDescent="0.35">
      <c r="G37" s="79"/>
      <c r="H37" s="80"/>
      <c r="I37" s="79"/>
      <c r="J37" s="81"/>
      <c r="K37" s="81"/>
    </row>
    <row r="38" spans="1:14" x14ac:dyDescent="0.35">
      <c r="A38" s="8"/>
      <c r="B38" s="18" t="s">
        <v>23</v>
      </c>
      <c r="C38" s="18" t="s">
        <v>45</v>
      </c>
      <c r="D38" s="18" t="s">
        <v>46</v>
      </c>
      <c r="E38" s="89"/>
      <c r="G38" s="80"/>
      <c r="H38" s="32"/>
      <c r="I38" s="80"/>
      <c r="J38" s="81"/>
      <c r="K38" s="81"/>
    </row>
    <row r="39" spans="1:14" x14ac:dyDescent="0.35">
      <c r="A39" s="2" t="s">
        <v>0</v>
      </c>
      <c r="B39" s="19" t="s">
        <v>24</v>
      </c>
      <c r="C39" s="31" t="s">
        <v>48</v>
      </c>
      <c r="D39" s="31" t="s">
        <v>49</v>
      </c>
      <c r="E39" s="71" t="s">
        <v>15</v>
      </c>
      <c r="G39" s="32"/>
      <c r="H39" s="32"/>
      <c r="I39" s="32"/>
      <c r="J39" s="81"/>
      <c r="K39" s="82"/>
    </row>
    <row r="40" spans="1:14" x14ac:dyDescent="0.35">
      <c r="A40" s="35" t="s">
        <v>37</v>
      </c>
      <c r="B40" s="39">
        <v>33974999.305063836</v>
      </c>
      <c r="C40" s="40">
        <v>41833.513544905945</v>
      </c>
      <c r="D40" s="40">
        <v>7276008.7724550897</v>
      </c>
      <c r="E40" s="90">
        <v>41292841.591063835</v>
      </c>
      <c r="G40" s="40"/>
      <c r="H40" s="40"/>
      <c r="I40" s="40"/>
      <c r="K40" s="7"/>
      <c r="N40" s="42"/>
    </row>
    <row r="41" spans="1:14" x14ac:dyDescent="0.35">
      <c r="A41" s="38" t="s">
        <v>38</v>
      </c>
      <c r="B41" s="41">
        <v>13862788.70234488</v>
      </c>
      <c r="C41" s="41">
        <v>15833.634316577531</v>
      </c>
      <c r="D41" s="41">
        <v>6003701.2275449093</v>
      </c>
      <c r="E41" s="90">
        <v>19882323.564206365</v>
      </c>
      <c r="G41" s="41"/>
      <c r="H41" s="41"/>
      <c r="I41" s="41"/>
      <c r="J41" s="3"/>
      <c r="K41" s="7"/>
    </row>
    <row r="42" spans="1:14" x14ac:dyDescent="0.35">
      <c r="A42" s="35" t="s">
        <v>39</v>
      </c>
      <c r="B42" s="41">
        <v>24342033.583224159</v>
      </c>
      <c r="C42" s="41">
        <v>458941.68840116786</v>
      </c>
      <c r="D42" s="41">
        <v>10257979.580838321</v>
      </c>
      <c r="E42" s="90">
        <v>35058954.852463648</v>
      </c>
      <c r="G42" s="41"/>
      <c r="H42" s="41"/>
      <c r="I42" s="41"/>
      <c r="J42" s="3"/>
      <c r="K42" s="7"/>
    </row>
    <row r="43" spans="1:14" x14ac:dyDescent="0.35">
      <c r="A43" s="35" t="s">
        <v>40</v>
      </c>
      <c r="B43" s="41">
        <v>5099222.5155289685</v>
      </c>
      <c r="C43" s="41">
        <v>323508.60963427962</v>
      </c>
      <c r="D43" s="41">
        <v>2306057.4251497001</v>
      </c>
      <c r="E43" s="90">
        <v>7728788.5503129475</v>
      </c>
      <c r="G43" s="41"/>
      <c r="H43" s="41"/>
      <c r="I43" s="41"/>
      <c r="J43" s="3"/>
      <c r="K43" s="7"/>
    </row>
    <row r="44" spans="1:14" x14ac:dyDescent="0.35">
      <c r="A44" s="35" t="s">
        <v>41</v>
      </c>
      <c r="B44" s="41">
        <v>10327992.534588285</v>
      </c>
      <c r="C44" s="41">
        <v>100143.35505023574</v>
      </c>
      <c r="D44" s="41">
        <v>5407307.0658682622</v>
      </c>
      <c r="E44" s="90">
        <v>15835442.955506783</v>
      </c>
      <c r="G44" s="41"/>
      <c r="H44" s="41"/>
      <c r="I44" s="41"/>
      <c r="J44" s="3"/>
      <c r="K44" s="7"/>
    </row>
    <row r="45" spans="1:14" x14ac:dyDescent="0.35">
      <c r="A45" s="35" t="s">
        <v>1</v>
      </c>
      <c r="B45" s="41">
        <v>25090693.376997266</v>
      </c>
      <c r="C45" s="41">
        <v>1200025.8864508704</v>
      </c>
      <c r="D45" s="41">
        <v>13200190.778443113</v>
      </c>
      <c r="E45" s="90">
        <v>39490910.041891247</v>
      </c>
      <c r="G45" s="41"/>
      <c r="H45" s="41"/>
      <c r="I45" s="41"/>
      <c r="J45" s="3"/>
      <c r="K45" s="7"/>
    </row>
    <row r="46" spans="1:14" x14ac:dyDescent="0.35">
      <c r="A46" s="35" t="s">
        <v>2</v>
      </c>
      <c r="B46" s="41">
        <v>11461834.646628268</v>
      </c>
      <c r="C46" s="41">
        <v>679853.02179961675</v>
      </c>
      <c r="D46" s="41">
        <v>7315768.3832335314</v>
      </c>
      <c r="E46" s="90">
        <v>19457456.051661417</v>
      </c>
      <c r="G46" s="41"/>
      <c r="H46" s="41"/>
      <c r="I46" s="41"/>
      <c r="J46" s="3"/>
      <c r="K46" s="7"/>
    </row>
    <row r="47" spans="1:14" x14ac:dyDescent="0.35">
      <c r="A47" s="35" t="s">
        <v>3</v>
      </c>
      <c r="B47" s="41">
        <v>8984127.2339029871</v>
      </c>
      <c r="C47" s="41">
        <v>333382.72107155493</v>
      </c>
      <c r="D47" s="41">
        <v>4930191.7365269447</v>
      </c>
      <c r="E47" s="90">
        <v>14247701.691501487</v>
      </c>
      <c r="G47" s="41"/>
      <c r="H47" s="41"/>
      <c r="I47" s="41"/>
      <c r="J47" s="3"/>
      <c r="K47" s="7"/>
    </row>
    <row r="48" spans="1:14" x14ac:dyDescent="0.35">
      <c r="A48" s="35" t="s">
        <v>4</v>
      </c>
      <c r="B48" s="41">
        <v>27122298.115687858</v>
      </c>
      <c r="C48" s="41">
        <v>845492.70182728209</v>
      </c>
      <c r="D48" s="41">
        <v>12365238.952095807</v>
      </c>
      <c r="E48" s="90">
        <v>40333029.769610949</v>
      </c>
      <c r="G48" s="41"/>
      <c r="H48" s="41"/>
      <c r="I48" s="41"/>
      <c r="J48" s="3"/>
      <c r="K48" s="7"/>
    </row>
    <row r="49" spans="1:11" x14ac:dyDescent="0.35">
      <c r="A49" s="35" t="s">
        <v>5</v>
      </c>
      <c r="B49" s="41">
        <v>10873077.679956561</v>
      </c>
      <c r="C49" s="41">
        <v>365517.40326387098</v>
      </c>
      <c r="D49" s="41">
        <v>6162739.6706586825</v>
      </c>
      <c r="E49" s="90">
        <v>17401334.753879115</v>
      </c>
      <c r="G49" s="41"/>
      <c r="H49" s="41"/>
      <c r="I49" s="41"/>
      <c r="J49" s="3"/>
      <c r="K49" s="7"/>
    </row>
    <row r="50" spans="1:11" x14ac:dyDescent="0.35">
      <c r="A50" s="35" t="s">
        <v>6</v>
      </c>
      <c r="B50" s="41">
        <v>8735570.085284058</v>
      </c>
      <c r="C50" s="41">
        <v>433350.79603710532</v>
      </c>
      <c r="D50" s="41">
        <v>5804903.1736526936</v>
      </c>
      <c r="E50" s="90">
        <v>14973824.054973857</v>
      </c>
      <c r="G50" s="41"/>
      <c r="H50" s="41"/>
      <c r="I50" s="41"/>
      <c r="J50" s="3"/>
      <c r="K50" s="7"/>
    </row>
    <row r="51" spans="1:11" x14ac:dyDescent="0.35">
      <c r="A51" s="35" t="s">
        <v>7</v>
      </c>
      <c r="B51" s="41">
        <v>6750310.9528746586</v>
      </c>
      <c r="C51" s="41">
        <v>422775.56426108861</v>
      </c>
      <c r="D51" s="41">
        <v>4015720.6886227541</v>
      </c>
      <c r="E51" s="90">
        <v>11188807.205758501</v>
      </c>
      <c r="G51" s="41"/>
      <c r="H51" s="41"/>
      <c r="I51" s="41"/>
      <c r="J51" s="3"/>
      <c r="K51" s="7"/>
    </row>
    <row r="52" spans="1:11" x14ac:dyDescent="0.35">
      <c r="A52" s="35" t="s">
        <v>8</v>
      </c>
      <c r="B52" s="41">
        <v>5002284.7032960225</v>
      </c>
      <c r="C52" s="41">
        <v>762860.41150406282</v>
      </c>
      <c r="D52" s="41">
        <v>2822932.3652694612</v>
      </c>
      <c r="E52" s="90">
        <v>8588077.480069546</v>
      </c>
      <c r="G52" s="41"/>
      <c r="H52" s="41"/>
      <c r="I52" s="41"/>
      <c r="J52" s="3"/>
      <c r="K52" s="7"/>
    </row>
    <row r="53" spans="1:11" x14ac:dyDescent="0.35">
      <c r="A53" s="35" t="s">
        <v>9</v>
      </c>
      <c r="B53" s="41">
        <v>15281152.9923125</v>
      </c>
      <c r="C53" s="41">
        <v>1523726.7199113551</v>
      </c>
      <c r="D53" s="41">
        <v>7116970.3293413166</v>
      </c>
      <c r="E53" s="90">
        <v>23921850.041565172</v>
      </c>
      <c r="G53" s="41"/>
      <c r="H53" s="41"/>
      <c r="I53" s="41"/>
      <c r="J53" s="3"/>
      <c r="K53" s="7"/>
    </row>
    <row r="54" spans="1:11" x14ac:dyDescent="0.35">
      <c r="A54" s="35" t="s">
        <v>10</v>
      </c>
      <c r="B54" s="41">
        <v>8680311.8624103293</v>
      </c>
      <c r="C54" s="41">
        <v>1261081.7826162707</v>
      </c>
      <c r="D54" s="41">
        <v>4453076.4071856281</v>
      </c>
      <c r="E54" s="90">
        <v>14394470.052212227</v>
      </c>
      <c r="G54" s="41"/>
      <c r="H54" s="41"/>
      <c r="I54" s="41"/>
      <c r="J54" s="3"/>
      <c r="K54" s="7"/>
    </row>
    <row r="55" spans="1:11" x14ac:dyDescent="0.35">
      <c r="A55" s="35" t="s">
        <v>11</v>
      </c>
      <c r="B55" s="41">
        <v>14327450.589754615</v>
      </c>
      <c r="C55" s="41">
        <v>1165729.4165474351</v>
      </c>
      <c r="D55" s="41">
        <v>7196489.5508982027</v>
      </c>
      <c r="E55" s="90">
        <v>22689669.557200253</v>
      </c>
      <c r="G55" s="41"/>
      <c r="H55" s="41"/>
      <c r="I55" s="41"/>
      <c r="J55" s="3"/>
      <c r="K55" s="7"/>
    </row>
    <row r="56" spans="1:11" x14ac:dyDescent="0.35">
      <c r="A56" s="35" t="s">
        <v>33</v>
      </c>
      <c r="B56" s="41">
        <v>10187435.328208333</v>
      </c>
      <c r="C56" s="41">
        <v>818032.15522657556</v>
      </c>
      <c r="D56" s="41">
        <v>5804903.1736526936</v>
      </c>
      <c r="E56" s="90">
        <v>16810370.657087602</v>
      </c>
      <c r="G56" s="41"/>
      <c r="H56" s="41"/>
      <c r="I56" s="41"/>
      <c r="J56" s="3"/>
      <c r="K56" s="7"/>
    </row>
    <row r="57" spans="1:11" x14ac:dyDescent="0.35">
      <c r="A57" s="35" t="s">
        <v>12</v>
      </c>
      <c r="B57" s="41">
        <v>9237297.972287463</v>
      </c>
      <c r="C57" s="41">
        <v>1017267.1848189349</v>
      </c>
      <c r="D57" s="41">
        <v>3419326.5269461079</v>
      </c>
      <c r="E57" s="90">
        <v>13673891.684052505</v>
      </c>
      <c r="G57" s="41"/>
      <c r="H57" s="41"/>
      <c r="I57" s="41"/>
      <c r="J57" s="3"/>
      <c r="K57" s="7"/>
    </row>
    <row r="58" spans="1:11" x14ac:dyDescent="0.35">
      <c r="A58" s="35" t="s">
        <v>34</v>
      </c>
      <c r="B58" s="41">
        <v>3587957.3043732564</v>
      </c>
      <c r="C58" s="41">
        <v>532617.75066391437</v>
      </c>
      <c r="D58" s="41">
        <v>2862691.9760479038</v>
      </c>
      <c r="E58" s="90">
        <v>6983267.0310850739</v>
      </c>
      <c r="G58" s="41"/>
      <c r="H58" s="41"/>
      <c r="I58" s="41"/>
      <c r="J58" s="3"/>
      <c r="K58" s="7"/>
    </row>
    <row r="59" spans="1:11" x14ac:dyDescent="0.35">
      <c r="A59" s="35" t="s">
        <v>35</v>
      </c>
      <c r="B59" s="3">
        <v>21608429.21998021</v>
      </c>
      <c r="C59" s="3">
        <v>2537997.1995491195</v>
      </c>
      <c r="D59" s="3">
        <v>7355527.9940119758</v>
      </c>
      <c r="E59" s="75">
        <v>31501954.413541306</v>
      </c>
      <c r="G59" s="3"/>
      <c r="H59" s="3"/>
      <c r="I59" s="3"/>
      <c r="J59" s="3"/>
      <c r="K59" s="7"/>
    </row>
    <row r="60" spans="1:11" x14ac:dyDescent="0.35">
      <c r="A60" s="35" t="s">
        <v>13</v>
      </c>
      <c r="B60" s="3">
        <v>3830380.4756902624</v>
      </c>
      <c r="C60" s="3">
        <v>1428707.9702703704</v>
      </c>
      <c r="D60" s="3">
        <v>2186778.592814371</v>
      </c>
      <c r="E60" s="75">
        <v>7445867.0387750035</v>
      </c>
      <c r="G60" s="3"/>
      <c r="H60" s="3"/>
      <c r="I60" s="3"/>
      <c r="J60" s="3"/>
      <c r="K60" s="7"/>
    </row>
    <row r="61" spans="1:11" x14ac:dyDescent="0.35">
      <c r="A61" s="8" t="s">
        <v>14</v>
      </c>
      <c r="B61" s="3">
        <v>9359400.8196052201</v>
      </c>
      <c r="C61" s="3">
        <v>5864170.5132334074</v>
      </c>
      <c r="D61" s="3">
        <v>4532595.6287425142</v>
      </c>
      <c r="E61" s="75">
        <v>19756166.961581141</v>
      </c>
      <c r="G61" s="3"/>
      <c r="H61" s="3"/>
      <c r="I61" s="3"/>
      <c r="J61" s="3"/>
      <c r="K61" s="7"/>
    </row>
    <row r="62" spans="1:11" x14ac:dyDescent="0.35">
      <c r="A62" s="8"/>
      <c r="B62" s="50"/>
      <c r="C62" s="50"/>
      <c r="D62" s="50"/>
      <c r="E62" s="74"/>
      <c r="G62" s="50"/>
      <c r="H62" s="50"/>
      <c r="I62" s="50"/>
      <c r="J62" s="9"/>
      <c r="K62" s="9"/>
    </row>
    <row r="63" spans="1:11" x14ac:dyDescent="0.35">
      <c r="A63" s="8" t="s">
        <v>42</v>
      </c>
      <c r="B63" s="50">
        <v>287727050</v>
      </c>
      <c r="C63" s="50">
        <v>22132850</v>
      </c>
      <c r="D63" s="50">
        <v>132797100.00000001</v>
      </c>
      <c r="E63" s="74">
        <v>442657000.00000012</v>
      </c>
      <c r="G63" s="50"/>
      <c r="H63" s="50"/>
      <c r="I63" s="50"/>
      <c r="J63" s="9"/>
      <c r="K63" s="9"/>
    </row>
    <row r="64" spans="1:11" x14ac:dyDescent="0.3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3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3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35">
      <c r="A67" s="23" t="s">
        <v>64</v>
      </c>
      <c r="B67" s="24"/>
      <c r="C67" s="24"/>
      <c r="D67" s="24"/>
      <c r="E67" s="24"/>
      <c r="F67" s="24"/>
      <c r="G67" s="24"/>
      <c r="H67" s="24"/>
      <c r="I67" s="25"/>
      <c r="J67" s="25"/>
      <c r="K67" s="25"/>
    </row>
    <row r="68" spans="1:11" ht="14.25" customHeight="1" x14ac:dyDescent="0.35">
      <c r="A68" s="26"/>
      <c r="B68" s="24"/>
      <c r="C68" s="24"/>
      <c r="D68" s="24"/>
      <c r="E68" s="27"/>
      <c r="F68" s="27"/>
      <c r="G68" s="27"/>
      <c r="H68" s="27"/>
      <c r="I68" s="25"/>
      <c r="J68" s="25"/>
      <c r="K68" s="25"/>
    </row>
    <row r="69" spans="1:11" x14ac:dyDescent="0.35">
      <c r="A69" s="66"/>
      <c r="B69" s="11"/>
      <c r="C69" s="11"/>
      <c r="D69" s="11"/>
      <c r="E69" s="11"/>
      <c r="F69" s="11"/>
      <c r="G69" s="11"/>
      <c r="H69" s="11"/>
      <c r="I69" s="11"/>
      <c r="J69" s="62"/>
      <c r="K69" s="62"/>
    </row>
    <row r="70" spans="1:11" x14ac:dyDescent="0.35">
      <c r="A70" s="81"/>
      <c r="B70" s="83"/>
      <c r="C70" s="83"/>
      <c r="D70" s="83"/>
      <c r="E70" s="83"/>
      <c r="F70" s="83"/>
      <c r="G70" s="79"/>
      <c r="H70" s="80"/>
      <c r="I70" s="79"/>
      <c r="J70" s="83"/>
      <c r="K70" s="83"/>
    </row>
    <row r="71" spans="1:11" x14ac:dyDescent="0.35">
      <c r="A71" s="8"/>
      <c r="B71" s="48" t="s">
        <v>23</v>
      </c>
      <c r="C71" s="48" t="s">
        <v>45</v>
      </c>
      <c r="D71" s="48" t="s">
        <v>46</v>
      </c>
      <c r="E71" s="89"/>
      <c r="G71" s="80"/>
      <c r="H71" s="32"/>
      <c r="I71" s="80"/>
      <c r="J71" s="83"/>
      <c r="K71" s="83"/>
    </row>
    <row r="72" spans="1:11" x14ac:dyDescent="0.35">
      <c r="A72" s="2" t="s">
        <v>0</v>
      </c>
      <c r="B72" s="19" t="s">
        <v>24</v>
      </c>
      <c r="C72" s="31" t="s">
        <v>48</v>
      </c>
      <c r="D72" s="31" t="s">
        <v>49</v>
      </c>
      <c r="E72" s="71" t="s">
        <v>15</v>
      </c>
      <c r="G72" s="32"/>
      <c r="H72" s="32"/>
      <c r="I72" s="32"/>
      <c r="J72" s="83"/>
      <c r="K72" s="82"/>
    </row>
    <row r="73" spans="1:11" x14ac:dyDescent="0.35">
      <c r="A73" s="35" t="s">
        <v>37</v>
      </c>
      <c r="B73" s="39">
        <v>52.427156426688143</v>
      </c>
      <c r="C73" s="40">
        <v>6.4553707236422869E-2</v>
      </c>
      <c r="D73" s="40">
        <v>11.227680879410732</v>
      </c>
      <c r="E73" s="90">
        <v>63.719391013335297</v>
      </c>
      <c r="G73" s="40"/>
      <c r="H73" s="40"/>
      <c r="I73" s="84"/>
      <c r="J73" s="83"/>
      <c r="K73" s="85"/>
    </row>
    <row r="74" spans="1:11" x14ac:dyDescent="0.35">
      <c r="A74" s="38" t="s">
        <v>38</v>
      </c>
      <c r="B74" s="41">
        <v>52.427156426688143</v>
      </c>
      <c r="C74" s="41">
        <v>5.9880622935396456E-2</v>
      </c>
      <c r="D74" s="41">
        <v>22.705170666155773</v>
      </c>
      <c r="E74" s="90">
        <v>75.192207715779318</v>
      </c>
      <c r="G74" s="41"/>
      <c r="H74" s="41"/>
      <c r="I74" s="84"/>
      <c r="J74" s="86"/>
      <c r="K74" s="85"/>
    </row>
    <row r="75" spans="1:11" x14ac:dyDescent="0.35">
      <c r="A75" s="35" t="s">
        <v>39</v>
      </c>
      <c r="B75" s="41">
        <v>52.427156426688143</v>
      </c>
      <c r="C75" s="41">
        <v>0.98845511843836098</v>
      </c>
      <c r="D75" s="41">
        <v>22.093334900212191</v>
      </c>
      <c r="E75" s="90">
        <v>75.508946445338694</v>
      </c>
      <c r="G75" s="41"/>
      <c r="H75" s="41"/>
      <c r="I75" s="84"/>
      <c r="J75" s="86"/>
      <c r="K75" s="85"/>
    </row>
    <row r="76" spans="1:11" x14ac:dyDescent="0.35">
      <c r="A76" s="35" t="s">
        <v>40</v>
      </c>
      <c r="B76" s="41">
        <v>52.427156426688143</v>
      </c>
      <c r="C76" s="41">
        <v>3.3261220570440932</v>
      </c>
      <c r="D76" s="41">
        <v>23.709503358416871</v>
      </c>
      <c r="E76" s="90">
        <v>79.462781842149099</v>
      </c>
      <c r="G76" s="41"/>
      <c r="H76" s="41"/>
      <c r="I76" s="84"/>
      <c r="J76" s="86"/>
      <c r="K76" s="85"/>
    </row>
    <row r="77" spans="1:11" x14ac:dyDescent="0.35">
      <c r="A77" s="35" t="s">
        <v>41</v>
      </c>
      <c r="B77" s="41">
        <v>52.42715642668815</v>
      </c>
      <c r="C77" s="41">
        <v>0.50834964517345815</v>
      </c>
      <c r="D77" s="41">
        <v>27.448677217766068</v>
      </c>
      <c r="E77" s="90">
        <v>80.384183289627671</v>
      </c>
      <c r="G77" s="41"/>
      <c r="H77" s="41"/>
      <c r="I77" s="84"/>
      <c r="J77" s="86"/>
      <c r="K77" s="85"/>
    </row>
    <row r="78" spans="1:11" x14ac:dyDescent="0.35">
      <c r="A78" s="35" t="s">
        <v>1</v>
      </c>
      <c r="B78" s="41">
        <v>52.427156426688143</v>
      </c>
      <c r="C78" s="41">
        <v>2.507461388959197</v>
      </c>
      <c r="D78" s="41">
        <v>27.581878922406428</v>
      </c>
      <c r="E78" s="90">
        <v>82.51649673805376</v>
      </c>
      <c r="G78" s="41"/>
      <c r="H78" s="41"/>
      <c r="I78" s="84"/>
      <c r="J78" s="86"/>
      <c r="K78" s="85"/>
    </row>
    <row r="79" spans="1:11" x14ac:dyDescent="0.35">
      <c r="A79" s="35" t="s">
        <v>2</v>
      </c>
      <c r="B79" s="41">
        <v>52.427156426688143</v>
      </c>
      <c r="C79" s="41">
        <v>3.1096907100758231</v>
      </c>
      <c r="D79" s="41">
        <v>33.46278717448007</v>
      </c>
      <c r="E79" s="90">
        <v>88.999634311244037</v>
      </c>
      <c r="G79" s="41"/>
      <c r="H79" s="41"/>
      <c r="I79" s="84"/>
      <c r="J79" s="86"/>
      <c r="K79" s="85"/>
    </row>
    <row r="80" spans="1:11" x14ac:dyDescent="0.35">
      <c r="A80" s="35" t="s">
        <v>3</v>
      </c>
      <c r="B80" s="41">
        <v>52.427156426688143</v>
      </c>
      <c r="C80" s="41">
        <v>1.9454653315256116</v>
      </c>
      <c r="D80" s="41">
        <v>28.770288605115105</v>
      </c>
      <c r="E80" s="90">
        <v>83.142910363328866</v>
      </c>
      <c r="G80" s="41"/>
      <c r="H80" s="41"/>
      <c r="I80" s="84"/>
      <c r="J80" s="86"/>
      <c r="K80" s="85"/>
    </row>
    <row r="81" spans="1:11" x14ac:dyDescent="0.35">
      <c r="A81" s="35" t="s">
        <v>4</v>
      </c>
      <c r="B81" s="41">
        <v>52.427156426688143</v>
      </c>
      <c r="C81" s="41">
        <v>1.6343297292600358</v>
      </c>
      <c r="D81" s="41">
        <v>23.901894818416391</v>
      </c>
      <c r="E81" s="90">
        <v>77.963380974364568</v>
      </c>
      <c r="G81" s="41"/>
      <c r="H81" s="41"/>
      <c r="I81" s="84"/>
      <c r="J81" s="86"/>
      <c r="K81" s="85"/>
    </row>
    <row r="82" spans="1:11" x14ac:dyDescent="0.35">
      <c r="A82" s="35" t="s">
        <v>5</v>
      </c>
      <c r="B82" s="41">
        <v>52.427156426688143</v>
      </c>
      <c r="C82" s="41">
        <v>1.7624299799602254</v>
      </c>
      <c r="D82" s="41">
        <v>29.715129997293474</v>
      </c>
      <c r="E82" s="90">
        <v>83.904716403941848</v>
      </c>
      <c r="G82" s="41"/>
      <c r="H82" s="41"/>
      <c r="I82" s="84"/>
      <c r="J82" s="86"/>
      <c r="K82" s="85"/>
    </row>
    <row r="83" spans="1:11" x14ac:dyDescent="0.35">
      <c r="A83" s="35" t="s">
        <v>6</v>
      </c>
      <c r="B83" s="41">
        <v>52.427156426688143</v>
      </c>
      <c r="C83" s="41">
        <v>2.600786182202369</v>
      </c>
      <c r="D83" s="41">
        <v>34.838546741162347</v>
      </c>
      <c r="E83" s="90">
        <v>89.866489350052859</v>
      </c>
      <c r="G83" s="41"/>
      <c r="H83" s="41"/>
      <c r="I83" s="84"/>
      <c r="J83" s="86"/>
      <c r="K83" s="85"/>
    </row>
    <row r="84" spans="1:11" x14ac:dyDescent="0.35">
      <c r="A84" s="35" t="s">
        <v>7</v>
      </c>
      <c r="B84" s="41">
        <v>52.427156426688143</v>
      </c>
      <c r="C84" s="41">
        <v>3.2835406836270824</v>
      </c>
      <c r="D84" s="41">
        <v>31.188610151159978</v>
      </c>
      <c r="E84" s="90">
        <v>86.899307261475201</v>
      </c>
      <c r="G84" s="41"/>
      <c r="H84" s="41"/>
      <c r="I84" s="84"/>
      <c r="J84" s="86"/>
      <c r="K84" s="85"/>
    </row>
    <row r="85" spans="1:11" x14ac:dyDescent="0.35">
      <c r="A85" s="35" t="s">
        <v>8</v>
      </c>
      <c r="B85" s="41">
        <v>52.427156426688143</v>
      </c>
      <c r="C85" s="41">
        <v>7.9952670625281703</v>
      </c>
      <c r="D85" s="41">
        <v>29.586144226942181</v>
      </c>
      <c r="E85" s="90">
        <v>90.008567716158495</v>
      </c>
      <c r="G85" s="41"/>
      <c r="H85" s="41"/>
      <c r="I85" s="84"/>
      <c r="J85" s="86"/>
      <c r="K85" s="85"/>
    </row>
    <row r="86" spans="1:11" x14ac:dyDescent="0.35">
      <c r="A86" s="35" t="s">
        <v>9</v>
      </c>
      <c r="B86" s="41">
        <v>52.427156426688143</v>
      </c>
      <c r="C86" s="41">
        <v>5.2276591391045342</v>
      </c>
      <c r="D86" s="41">
        <v>24.417170414312483</v>
      </c>
      <c r="E86" s="90">
        <v>82.071985980105168</v>
      </c>
      <c r="G86" s="41"/>
      <c r="H86" s="41"/>
      <c r="I86" s="84"/>
      <c r="J86" s="86"/>
      <c r="K86" s="85"/>
    </row>
    <row r="87" spans="1:11" x14ac:dyDescent="0.35">
      <c r="A87" s="35" t="s">
        <v>10</v>
      </c>
      <c r="B87" s="41">
        <v>52.427156426688143</v>
      </c>
      <c r="C87" s="41">
        <v>7.616653978802014</v>
      </c>
      <c r="D87" s="41">
        <v>26.895592817409227</v>
      </c>
      <c r="E87" s="90">
        <v>86.939403222899372</v>
      </c>
      <c r="G87" s="41"/>
      <c r="H87" s="41"/>
      <c r="I87" s="84"/>
      <c r="J87" s="86"/>
      <c r="K87" s="85"/>
    </row>
    <row r="88" spans="1:11" x14ac:dyDescent="0.35">
      <c r="A88" s="35" t="s">
        <v>11</v>
      </c>
      <c r="B88" s="41">
        <v>52.427156426688143</v>
      </c>
      <c r="C88" s="41">
        <v>4.2656492227743223</v>
      </c>
      <c r="D88" s="41">
        <v>26.333469520234345</v>
      </c>
      <c r="E88" s="90">
        <v>83.026275169696802</v>
      </c>
      <c r="G88" s="41"/>
      <c r="H88" s="41"/>
      <c r="I88" s="84"/>
      <c r="J88" s="86"/>
      <c r="K88" s="85"/>
    </row>
    <row r="89" spans="1:11" x14ac:dyDescent="0.35">
      <c r="A89" s="35" t="s">
        <v>33</v>
      </c>
      <c r="B89" s="41">
        <v>52.427156426688143</v>
      </c>
      <c r="C89" s="41">
        <v>4.2098033884321184</v>
      </c>
      <c r="D89" s="41">
        <v>29.873521344885102</v>
      </c>
      <c r="E89" s="90">
        <v>86.510481160005355</v>
      </c>
      <c r="G89" s="41"/>
      <c r="H89" s="41"/>
      <c r="I89" s="84"/>
      <c r="J89" s="86"/>
      <c r="K89" s="85"/>
    </row>
    <row r="90" spans="1:11" x14ac:dyDescent="0.35">
      <c r="A90" s="35" t="s">
        <v>12</v>
      </c>
      <c r="B90" s="41">
        <v>52.427156426688136</v>
      </c>
      <c r="C90" s="41">
        <v>5.7735959136795154</v>
      </c>
      <c r="D90" s="41">
        <v>19.406710408166656</v>
      </c>
      <c r="E90" s="90">
        <v>77.607462748534303</v>
      </c>
      <c r="G90" s="41"/>
      <c r="H90" s="41"/>
      <c r="I90" s="84"/>
      <c r="J90" s="86"/>
      <c r="K90" s="85"/>
    </row>
    <row r="91" spans="1:11" x14ac:dyDescent="0.35">
      <c r="A91" s="35" t="s">
        <v>34</v>
      </c>
      <c r="B91" s="41">
        <v>52.427156426688143</v>
      </c>
      <c r="C91" s="41">
        <v>7.7825993346276778</v>
      </c>
      <c r="D91" s="41">
        <v>41.829594752077149</v>
      </c>
      <c r="E91" s="90">
        <v>102.03935051339296</v>
      </c>
      <c r="G91" s="41"/>
      <c r="H91" s="41"/>
      <c r="I91" s="84"/>
      <c r="J91" s="86"/>
      <c r="K91" s="85"/>
    </row>
    <row r="92" spans="1:11" x14ac:dyDescent="0.35">
      <c r="A92" s="35" t="s">
        <v>35</v>
      </c>
      <c r="B92" s="3">
        <v>52.427156426688136</v>
      </c>
      <c r="C92" s="3">
        <v>6.1577810601903611</v>
      </c>
      <c r="D92" s="3">
        <v>17.846249388010936</v>
      </c>
      <c r="E92" s="75">
        <v>76.431186874889434</v>
      </c>
      <c r="G92" s="3"/>
      <c r="H92" s="3"/>
      <c r="I92" s="86"/>
      <c r="J92" s="86"/>
      <c r="K92" s="85"/>
    </row>
    <row r="93" spans="1:11" x14ac:dyDescent="0.35">
      <c r="A93" s="35" t="s">
        <v>13</v>
      </c>
      <c r="B93" s="3">
        <v>52.427156426688143</v>
      </c>
      <c r="C93" s="3">
        <v>19.555001577727793</v>
      </c>
      <c r="D93" s="3">
        <v>29.930860415466132</v>
      </c>
      <c r="E93" s="75">
        <v>101.91301841988206</v>
      </c>
      <c r="G93" s="3"/>
      <c r="H93" s="3"/>
      <c r="I93" s="86"/>
      <c r="J93" s="86"/>
      <c r="K93" s="85"/>
    </row>
    <row r="94" spans="1:11" x14ac:dyDescent="0.35">
      <c r="A94" s="8" t="s">
        <v>14</v>
      </c>
      <c r="B94" s="3">
        <v>52.427156426688143</v>
      </c>
      <c r="C94" s="3">
        <v>32.848447324326457</v>
      </c>
      <c r="D94" s="3">
        <v>25.389563352093941</v>
      </c>
      <c r="E94" s="75">
        <v>110.66516710310853</v>
      </c>
      <c r="G94" s="3"/>
      <c r="H94" s="3"/>
      <c r="I94" s="86"/>
      <c r="J94" s="86"/>
      <c r="K94" s="85"/>
    </row>
    <row r="95" spans="1:11" x14ac:dyDescent="0.35">
      <c r="A95" s="8"/>
      <c r="B95" s="50"/>
      <c r="C95" s="50"/>
      <c r="D95" s="50"/>
      <c r="E95" s="74"/>
      <c r="G95" s="50"/>
      <c r="H95" s="50"/>
      <c r="I95" s="87"/>
      <c r="J95" s="87"/>
      <c r="K95" s="87"/>
    </row>
    <row r="96" spans="1:11" x14ac:dyDescent="0.35">
      <c r="A96" s="8" t="s">
        <v>42</v>
      </c>
      <c r="B96" s="50">
        <v>52.427156426688143</v>
      </c>
      <c r="C96" s="50">
        <v>4.0328581866683191</v>
      </c>
      <c r="D96" s="50">
        <v>24.197149120009914</v>
      </c>
      <c r="E96" s="74">
        <v>80.657163733366403</v>
      </c>
      <c r="G96" s="50"/>
      <c r="H96" s="50"/>
      <c r="I96" s="81"/>
      <c r="J96" s="81"/>
      <c r="K96" s="81"/>
    </row>
    <row r="97" spans="1:11" x14ac:dyDescent="0.35">
      <c r="A97" s="8"/>
      <c r="B97" s="9"/>
      <c r="C97" s="9"/>
      <c r="D97" s="9"/>
      <c r="E97" s="91"/>
      <c r="G97" s="9"/>
      <c r="H97" s="9"/>
      <c r="I97" s="88"/>
      <c r="J97" s="81"/>
      <c r="K97" s="88"/>
    </row>
    <row r="98" spans="1:11" x14ac:dyDescent="0.35">
      <c r="A98" s="22" t="s">
        <v>20</v>
      </c>
      <c r="B98" s="60">
        <f>MIN(B73:B94)</f>
        <v>52.427156426688136</v>
      </c>
      <c r="C98" s="60">
        <f>MIN(C73:C94)</f>
        <v>5.9880622935396456E-2</v>
      </c>
      <c r="D98" s="60">
        <f t="shared" ref="D98" si="2">MIN(D73:D94)</f>
        <v>11.227680879410732</v>
      </c>
      <c r="E98" s="92">
        <f>MIN(E73:E94)</f>
        <v>63.719391013335297</v>
      </c>
      <c r="G98" s="88"/>
      <c r="H98" s="88"/>
      <c r="I98" s="88"/>
      <c r="J98" s="81"/>
      <c r="K98" s="88"/>
    </row>
    <row r="99" spans="1:11" x14ac:dyDescent="0.35">
      <c r="A99" s="22" t="s">
        <v>21</v>
      </c>
      <c r="B99" s="60">
        <f>MAX(B73:B94)</f>
        <v>52.42715642668815</v>
      </c>
      <c r="C99" s="60">
        <f>MAX(C73:C94)</f>
        <v>32.848447324326457</v>
      </c>
      <c r="D99" s="60">
        <f t="shared" ref="D99" si="3">MAX(D73:D94)</f>
        <v>41.829594752077149</v>
      </c>
      <c r="E99" s="92">
        <f>MAX(E73:E94)</f>
        <v>110.66516710310853</v>
      </c>
      <c r="G99" s="81"/>
      <c r="H99" s="81"/>
      <c r="I99" s="81"/>
      <c r="J99" s="81"/>
      <c r="K99" s="81"/>
    </row>
    <row r="100" spans="1:11" x14ac:dyDescent="0.35">
      <c r="A100" s="81"/>
      <c r="B100" s="81"/>
      <c r="C100" s="81"/>
      <c r="D100" s="81"/>
      <c r="E100" s="81"/>
      <c r="G100" s="81"/>
      <c r="H100" s="81"/>
      <c r="I100" s="81"/>
      <c r="J100" s="81"/>
      <c r="K100" s="81"/>
    </row>
  </sheetData>
  <mergeCells count="3">
    <mergeCell ref="B6:C6"/>
    <mergeCell ref="E6:F6"/>
    <mergeCell ref="H6:I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A15" zoomScaleNormal="100" workbookViewId="0">
      <selection activeCell="M41" sqref="M41"/>
    </sheetView>
  </sheetViews>
  <sheetFormatPr defaultRowHeight="14.5" x14ac:dyDescent="0.35"/>
  <cols>
    <col min="1" max="1" width="13.26953125" customWidth="1"/>
    <col min="2" max="8" width="10.26953125" customWidth="1"/>
    <col min="9" max="9" width="9.1796875" style="30"/>
  </cols>
  <sheetData>
    <row r="1" spans="1:10" x14ac:dyDescent="0.35">
      <c r="A1" s="1" t="str">
        <f>'Yleiskatteinen rahoitus'!A1</f>
        <v>VM/KAO 9.6.2020</v>
      </c>
      <c r="I1"/>
    </row>
    <row r="2" spans="1:10" ht="22.5" x14ac:dyDescent="0.45">
      <c r="A2" s="17" t="s">
        <v>126</v>
      </c>
      <c r="B2" s="1"/>
      <c r="C2" s="1"/>
      <c r="D2" s="1"/>
      <c r="E2" s="1"/>
      <c r="F2" s="1"/>
      <c r="G2" s="1"/>
      <c r="H2" s="1"/>
      <c r="J2" s="30"/>
    </row>
    <row r="3" spans="1:10" x14ac:dyDescent="0.35">
      <c r="A3" s="94" t="s">
        <v>127</v>
      </c>
      <c r="B3" s="95"/>
      <c r="C3" s="95"/>
      <c r="D3" s="95"/>
      <c r="E3" s="95"/>
      <c r="F3" s="95"/>
      <c r="G3" s="95"/>
      <c r="H3" s="95"/>
      <c r="J3" s="30"/>
    </row>
    <row r="4" spans="1:10" x14ac:dyDescent="0.35">
      <c r="J4" s="30"/>
    </row>
    <row r="5" spans="1:10" x14ac:dyDescent="0.35">
      <c r="A5" s="26" t="s">
        <v>128</v>
      </c>
      <c r="B5" s="24"/>
      <c r="C5" s="24"/>
      <c r="D5" s="24"/>
      <c r="E5" s="24"/>
      <c r="F5" s="24"/>
      <c r="G5" s="24"/>
      <c r="H5" s="24"/>
      <c r="I5" s="21"/>
      <c r="J5" s="21"/>
    </row>
    <row r="6" spans="1:10" x14ac:dyDescent="0.35">
      <c r="A6" s="26" t="s">
        <v>50</v>
      </c>
      <c r="B6" s="24"/>
      <c r="C6" s="24"/>
      <c r="D6" s="24"/>
      <c r="E6" s="27"/>
      <c r="F6" s="27"/>
      <c r="G6" s="27"/>
      <c r="H6" s="27"/>
      <c r="I6" s="21"/>
      <c r="J6" s="21"/>
    </row>
    <row r="7" spans="1:10" x14ac:dyDescent="0.35">
      <c r="A7" s="6"/>
      <c r="B7" s="6"/>
      <c r="C7" s="6"/>
      <c r="D7" s="6"/>
      <c r="E7" s="6"/>
      <c r="F7" s="6"/>
      <c r="G7" s="6"/>
      <c r="H7" s="11"/>
      <c r="I7" s="21"/>
      <c r="J7" s="21"/>
    </row>
    <row r="8" spans="1:10" x14ac:dyDescent="0.35">
      <c r="A8" s="6"/>
      <c r="B8" s="10" t="s">
        <v>16</v>
      </c>
      <c r="C8" s="10" t="s">
        <v>16</v>
      </c>
      <c r="D8" s="10" t="s">
        <v>16</v>
      </c>
      <c r="E8" s="10" t="s">
        <v>16</v>
      </c>
      <c r="F8" s="10" t="s">
        <v>16</v>
      </c>
      <c r="G8" s="10" t="s">
        <v>16</v>
      </c>
      <c r="H8" s="10" t="s">
        <v>16</v>
      </c>
      <c r="I8" s="21"/>
      <c r="J8" s="21"/>
    </row>
    <row r="9" spans="1:10" x14ac:dyDescent="0.35">
      <c r="A9" s="6"/>
      <c r="B9" s="48" t="s">
        <v>57</v>
      </c>
      <c r="C9" s="53" t="s">
        <v>51</v>
      </c>
      <c r="D9" s="53" t="s">
        <v>52</v>
      </c>
      <c r="E9" s="53" t="s">
        <v>53</v>
      </c>
      <c r="F9" s="53" t="s">
        <v>54</v>
      </c>
      <c r="G9" s="53" t="s">
        <v>55</v>
      </c>
      <c r="H9" s="56" t="s">
        <v>56</v>
      </c>
      <c r="I9" s="21"/>
      <c r="J9" s="21"/>
    </row>
    <row r="10" spans="1:10" x14ac:dyDescent="0.35">
      <c r="A10" s="6"/>
      <c r="B10" s="11"/>
      <c r="C10" s="11"/>
      <c r="D10" s="11"/>
      <c r="E10" s="10"/>
      <c r="F10" s="10"/>
      <c r="G10" s="10"/>
      <c r="H10" s="54"/>
      <c r="I10" s="21"/>
      <c r="J10" s="21"/>
    </row>
    <row r="11" spans="1:10" x14ac:dyDescent="0.35">
      <c r="A11" s="2"/>
      <c r="B11" s="57">
        <v>2023</v>
      </c>
      <c r="C11" s="57">
        <v>2024</v>
      </c>
      <c r="D11" s="57">
        <v>2025</v>
      </c>
      <c r="E11" s="55">
        <v>2026</v>
      </c>
      <c r="F11" s="55">
        <v>2027</v>
      </c>
      <c r="G11" s="55">
        <v>2028</v>
      </c>
      <c r="H11" s="98">
        <v>2029</v>
      </c>
      <c r="I11" s="21"/>
      <c r="J11" s="21"/>
    </row>
    <row r="12" spans="1:10" x14ac:dyDescent="0.35">
      <c r="A12" s="35" t="s">
        <v>37</v>
      </c>
      <c r="B12" s="13">
        <v>144078911.48257422</v>
      </c>
      <c r="C12" s="46">
        <v>137598491.48257422</v>
      </c>
      <c r="D12" s="46">
        <v>124637651.48257422</v>
      </c>
      <c r="E12" s="46">
        <v>105196391.48257422</v>
      </c>
      <c r="F12" s="46">
        <v>85755131.482574224</v>
      </c>
      <c r="G12" s="46">
        <v>66313871.482574224</v>
      </c>
      <c r="H12" s="13">
        <v>46872611.482574224</v>
      </c>
      <c r="I12" s="21"/>
      <c r="J12" s="21"/>
    </row>
    <row r="13" spans="1:10" x14ac:dyDescent="0.35">
      <c r="A13" s="38" t="s">
        <v>38</v>
      </c>
      <c r="B13" s="13">
        <v>-23343708.347234368</v>
      </c>
      <c r="C13" s="13">
        <v>-20699508.347234368</v>
      </c>
      <c r="D13" s="13">
        <v>-15411108.347234368</v>
      </c>
      <c r="E13" s="13">
        <v>-7478508.3472343674</v>
      </c>
      <c r="F13" s="13">
        <v>0</v>
      </c>
      <c r="G13" s="13">
        <v>0</v>
      </c>
      <c r="H13" s="13">
        <v>0</v>
      </c>
      <c r="I13" s="21"/>
      <c r="J13" s="21"/>
    </row>
    <row r="14" spans="1:10" x14ac:dyDescent="0.35">
      <c r="A14" s="35" t="s">
        <v>39</v>
      </c>
      <c r="B14" s="13">
        <v>90124094.881186247</v>
      </c>
      <c r="C14" s="13">
        <v>85481074.881186247</v>
      </c>
      <c r="D14" s="13">
        <v>76195034.881186247</v>
      </c>
      <c r="E14" s="13">
        <v>62265974.881186247</v>
      </c>
      <c r="F14" s="13">
        <v>48336914.881186247</v>
      </c>
      <c r="G14" s="13">
        <v>34407854.881186247</v>
      </c>
      <c r="H14" s="13">
        <v>20478794.881186243</v>
      </c>
      <c r="I14" s="21"/>
      <c r="J14" s="21"/>
    </row>
    <row r="15" spans="1:10" x14ac:dyDescent="0.35">
      <c r="A15" s="35" t="s">
        <v>40</v>
      </c>
      <c r="B15" s="13">
        <v>-16095545.766889155</v>
      </c>
      <c r="C15" s="13">
        <v>-15122915.766889155</v>
      </c>
      <c r="D15" s="13">
        <v>-13177655.766889155</v>
      </c>
      <c r="E15" s="13">
        <v>-10259765.766889155</v>
      </c>
      <c r="F15" s="13">
        <v>-7341875.7668891558</v>
      </c>
      <c r="G15" s="13">
        <v>-4423985.7668891558</v>
      </c>
      <c r="H15" s="13">
        <v>-1506095.7668891554</v>
      </c>
      <c r="I15" s="21"/>
      <c r="J15" s="21"/>
    </row>
    <row r="16" spans="1:10" x14ac:dyDescent="0.35">
      <c r="A16" s="35" t="s">
        <v>41</v>
      </c>
      <c r="B16" s="13">
        <v>29723499.913773417</v>
      </c>
      <c r="C16" s="13">
        <v>27753529.913773417</v>
      </c>
      <c r="D16" s="13">
        <v>23813589.913773417</v>
      </c>
      <c r="E16" s="13">
        <v>17903679.913773417</v>
      </c>
      <c r="F16" s="13">
        <v>11993769.913773419</v>
      </c>
      <c r="G16" s="13">
        <v>6083859.9137734193</v>
      </c>
      <c r="H16" s="13">
        <v>173949.91377341925</v>
      </c>
      <c r="I16" s="21"/>
      <c r="J16" s="21"/>
    </row>
    <row r="17" spans="1:10" x14ac:dyDescent="0.35">
      <c r="A17" s="35" t="s">
        <v>1</v>
      </c>
      <c r="B17" s="13">
        <v>9226921.2526535988</v>
      </c>
      <c r="C17" s="13">
        <v>4441101.2526535988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21"/>
      <c r="J17" s="21"/>
    </row>
    <row r="18" spans="1:10" x14ac:dyDescent="0.35">
      <c r="A18" s="35" t="s">
        <v>2</v>
      </c>
      <c r="B18" s="13">
        <v>-4107210.6402386432</v>
      </c>
      <c r="C18" s="13">
        <v>-1920970.6402386429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21"/>
      <c r="J18" s="21"/>
    </row>
    <row r="19" spans="1:10" x14ac:dyDescent="0.35">
      <c r="A19" s="35" t="s">
        <v>3</v>
      </c>
      <c r="B19" s="13">
        <v>-35690743.676617384</v>
      </c>
      <c r="C19" s="13">
        <v>-33977103.676617384</v>
      </c>
      <c r="D19" s="13">
        <v>-30549823.676617384</v>
      </c>
      <c r="E19" s="13">
        <v>-25408903.676617384</v>
      </c>
      <c r="F19" s="13">
        <v>-20267983.676617384</v>
      </c>
      <c r="G19" s="13">
        <v>-15127063.676617384</v>
      </c>
      <c r="H19" s="13">
        <v>-9986143.676617384</v>
      </c>
      <c r="I19" s="21"/>
      <c r="J19" s="21"/>
    </row>
    <row r="20" spans="1:10" x14ac:dyDescent="0.35">
      <c r="A20" s="35" t="s">
        <v>4</v>
      </c>
      <c r="B20" s="13">
        <v>26025148.855742216</v>
      </c>
      <c r="C20" s="13">
        <v>20851818.855742216</v>
      </c>
      <c r="D20" s="13">
        <v>10505158.855742218</v>
      </c>
      <c r="E20" s="13">
        <v>0</v>
      </c>
      <c r="F20" s="13">
        <v>0</v>
      </c>
      <c r="G20" s="13">
        <v>0</v>
      </c>
      <c r="H20" s="13">
        <v>0</v>
      </c>
      <c r="I20" s="21"/>
      <c r="J20" s="21"/>
    </row>
    <row r="21" spans="1:10" x14ac:dyDescent="0.35">
      <c r="A21" s="35" t="s">
        <v>5</v>
      </c>
      <c r="B21" s="13">
        <v>-64837768.139087677</v>
      </c>
      <c r="C21" s="13">
        <v>-62763828.139087677</v>
      </c>
      <c r="D21" s="13">
        <v>-58615948.139087677</v>
      </c>
      <c r="E21" s="13">
        <v>-52394128.139087677</v>
      </c>
      <c r="F21" s="13">
        <v>-46172308.139087677</v>
      </c>
      <c r="G21" s="13">
        <v>-39950488.139087677</v>
      </c>
      <c r="H21" s="13">
        <v>-33728668.139087677</v>
      </c>
      <c r="I21" s="21"/>
      <c r="J21" s="21"/>
    </row>
    <row r="22" spans="1:10" x14ac:dyDescent="0.35">
      <c r="A22" s="35" t="s">
        <v>6</v>
      </c>
      <c r="B22" s="13">
        <v>25162494.404499296</v>
      </c>
      <c r="C22" s="13">
        <v>23496264.404499296</v>
      </c>
      <c r="D22" s="13">
        <v>20163804.404499296</v>
      </c>
      <c r="E22" s="13">
        <v>15165114.404499294</v>
      </c>
      <c r="F22" s="13">
        <v>10166424.404499294</v>
      </c>
      <c r="G22" s="13">
        <v>5167734.4044992942</v>
      </c>
      <c r="H22" s="13">
        <v>169044.40449929456</v>
      </c>
      <c r="I22" s="21"/>
      <c r="J22" s="21"/>
    </row>
    <row r="23" spans="1:10" x14ac:dyDescent="0.35">
      <c r="A23" s="35" t="s">
        <v>7</v>
      </c>
      <c r="B23" s="13">
        <v>-1660366.3152560592</v>
      </c>
      <c r="C23" s="13">
        <v>-372806.31525605911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21"/>
      <c r="J23" s="21"/>
    </row>
    <row r="24" spans="1:10" x14ac:dyDescent="0.35">
      <c r="A24" s="35" t="s">
        <v>8</v>
      </c>
      <c r="B24" s="13">
        <v>-5012837.7092542052</v>
      </c>
      <c r="C24" s="13">
        <v>-4058697.7092542057</v>
      </c>
      <c r="D24" s="13">
        <v>-2150417.7092542057</v>
      </c>
      <c r="E24" s="13">
        <v>0</v>
      </c>
      <c r="F24" s="13">
        <v>0</v>
      </c>
      <c r="G24" s="13">
        <v>0</v>
      </c>
      <c r="H24" s="13">
        <v>0</v>
      </c>
      <c r="I24" s="21"/>
      <c r="J24" s="21"/>
    </row>
    <row r="25" spans="1:10" x14ac:dyDescent="0.35">
      <c r="A25" s="35" t="s">
        <v>9</v>
      </c>
      <c r="B25" s="13">
        <v>26955233.43087244</v>
      </c>
      <c r="C25" s="13">
        <v>24040493.43087244</v>
      </c>
      <c r="D25" s="13">
        <v>18211013.43087244</v>
      </c>
      <c r="E25" s="13">
        <v>9466793.4308724422</v>
      </c>
      <c r="F25" s="13">
        <v>722573.43087244139</v>
      </c>
      <c r="G25" s="13">
        <v>0</v>
      </c>
      <c r="H25" s="13">
        <v>0</v>
      </c>
      <c r="I25" s="21"/>
      <c r="J25" s="21"/>
    </row>
    <row r="26" spans="1:10" x14ac:dyDescent="0.35">
      <c r="A26" s="35" t="s">
        <v>10</v>
      </c>
      <c r="B26" s="13">
        <v>-65756120.419137716</v>
      </c>
      <c r="C26" s="13">
        <v>-64100430.419137716</v>
      </c>
      <c r="D26" s="13">
        <v>-60789050.419137716</v>
      </c>
      <c r="E26" s="13">
        <v>-55821980.419137716</v>
      </c>
      <c r="F26" s="13">
        <v>-50854910.419137716</v>
      </c>
      <c r="G26" s="13">
        <v>-45887840.419137716</v>
      </c>
      <c r="H26" s="13">
        <v>-40920770.419137716</v>
      </c>
      <c r="I26" s="21"/>
      <c r="J26" s="21"/>
    </row>
    <row r="27" spans="1:10" x14ac:dyDescent="0.35">
      <c r="A27" s="35" t="s">
        <v>11</v>
      </c>
      <c r="B27" s="13">
        <v>-50397425.636824131</v>
      </c>
      <c r="C27" s="13">
        <v>-47664595.636824131</v>
      </c>
      <c r="D27" s="13">
        <v>-42198935.636824131</v>
      </c>
      <c r="E27" s="13">
        <v>-34000445.636824131</v>
      </c>
      <c r="F27" s="13">
        <v>-25801955.636824135</v>
      </c>
      <c r="G27" s="13">
        <v>-17603465.636824135</v>
      </c>
      <c r="H27" s="13">
        <v>-9404975.6368241329</v>
      </c>
      <c r="I27" s="21"/>
      <c r="J27" s="21"/>
    </row>
    <row r="28" spans="1:10" x14ac:dyDescent="0.35">
      <c r="A28" s="35" t="s">
        <v>33</v>
      </c>
      <c r="B28" s="13">
        <v>-24274001.032414675</v>
      </c>
      <c r="C28" s="13">
        <v>-22330841.032414675</v>
      </c>
      <c r="D28" s="13">
        <v>-18444521.032414675</v>
      </c>
      <c r="E28" s="13">
        <v>-12615041.032414673</v>
      </c>
      <c r="F28" s="13">
        <v>-6785561.0324146738</v>
      </c>
      <c r="G28" s="13">
        <v>-956081.03241467359</v>
      </c>
      <c r="H28" s="13">
        <v>0</v>
      </c>
      <c r="I28" s="21"/>
      <c r="J28" s="21"/>
    </row>
    <row r="29" spans="1:10" x14ac:dyDescent="0.35">
      <c r="A29" s="35" t="s">
        <v>12</v>
      </c>
      <c r="B29" s="13">
        <v>33328246.879293207</v>
      </c>
      <c r="C29" s="13">
        <v>31566316.879293207</v>
      </c>
      <c r="D29" s="13">
        <v>28042456.879293207</v>
      </c>
      <c r="E29" s="13">
        <v>22756666.879293207</v>
      </c>
      <c r="F29" s="13">
        <v>17470876.879293207</v>
      </c>
      <c r="G29" s="13">
        <v>12185086.879293205</v>
      </c>
      <c r="H29" s="13">
        <v>6899296.8792932052</v>
      </c>
      <c r="I29" s="21"/>
      <c r="J29" s="21"/>
    </row>
    <row r="30" spans="1:10" x14ac:dyDescent="0.35">
      <c r="A30" s="35" t="s">
        <v>34</v>
      </c>
      <c r="B30" s="13">
        <v>-12387951.741382718</v>
      </c>
      <c r="C30" s="13">
        <v>-11703581.741382718</v>
      </c>
      <c r="D30" s="13">
        <v>-10334841.741382718</v>
      </c>
      <c r="E30" s="13">
        <v>-8281731.7413827181</v>
      </c>
      <c r="F30" s="13">
        <v>-6228621.7413827181</v>
      </c>
      <c r="G30" s="13">
        <v>-4175511.7413827181</v>
      </c>
      <c r="H30" s="37">
        <v>-2122401.7413827181</v>
      </c>
      <c r="I30" s="21"/>
      <c r="J30" s="21"/>
    </row>
    <row r="31" spans="1:10" x14ac:dyDescent="0.35">
      <c r="A31" s="35" t="s">
        <v>35</v>
      </c>
      <c r="B31" s="13">
        <v>-44471440.708423853</v>
      </c>
      <c r="C31" s="13">
        <v>-40349830.708423853</v>
      </c>
      <c r="D31" s="13">
        <v>-32106610.708423849</v>
      </c>
      <c r="E31" s="13">
        <v>-19741780.708423849</v>
      </c>
      <c r="F31" s="13">
        <v>-7376950.7084238501</v>
      </c>
      <c r="G31" s="13">
        <v>0</v>
      </c>
      <c r="H31" s="37">
        <v>0</v>
      </c>
      <c r="I31" s="21"/>
      <c r="J31" s="21"/>
    </row>
    <row r="32" spans="1:10" x14ac:dyDescent="0.35">
      <c r="A32" s="35" t="s">
        <v>13</v>
      </c>
      <c r="B32" s="37">
        <v>-2878472.8594095707</v>
      </c>
      <c r="C32" s="37">
        <v>-2147862.8594095707</v>
      </c>
      <c r="D32" s="37">
        <v>-686642.85940957081</v>
      </c>
      <c r="E32" s="37">
        <v>0</v>
      </c>
      <c r="F32" s="37">
        <v>0</v>
      </c>
      <c r="G32" s="37">
        <v>0</v>
      </c>
      <c r="H32" s="37">
        <v>0</v>
      </c>
      <c r="I32" s="21"/>
      <c r="J32" s="21"/>
    </row>
    <row r="33" spans="1:10" x14ac:dyDescent="0.35">
      <c r="A33" s="8" t="s">
        <v>14</v>
      </c>
      <c r="B33" s="37">
        <v>-33710958.108421206</v>
      </c>
      <c r="C33" s="37">
        <v>-31925738.108421206</v>
      </c>
      <c r="D33" s="37">
        <v>-28355298.108421206</v>
      </c>
      <c r="E33" s="37">
        <v>-22999638.108421206</v>
      </c>
      <c r="F33" s="37">
        <v>-17643978.108421206</v>
      </c>
      <c r="G33" s="37">
        <v>-12288318.108421206</v>
      </c>
      <c r="H33" s="37">
        <v>-6932658.1084212065</v>
      </c>
      <c r="I33" s="21"/>
      <c r="J33" s="21"/>
    </row>
    <row r="34" spans="1:10" x14ac:dyDescent="0.35">
      <c r="A34" s="8"/>
      <c r="B34" s="37"/>
      <c r="C34" s="37"/>
      <c r="D34" s="37"/>
      <c r="E34" s="37"/>
      <c r="F34" s="37"/>
      <c r="G34" s="37"/>
      <c r="H34" s="37"/>
      <c r="I34" s="21"/>
      <c r="J34" s="21"/>
    </row>
    <row r="35" spans="1:10" x14ac:dyDescent="0.35">
      <c r="A35" s="8" t="s">
        <v>42</v>
      </c>
      <c r="B35" s="69">
        <v>3.2782554626464844E-6</v>
      </c>
      <c r="C35" s="69">
        <v>-3909619.9999967217</v>
      </c>
      <c r="D35" s="69">
        <v>-11252144.297155615</v>
      </c>
      <c r="E35" s="69">
        <v>-16247302.584234048</v>
      </c>
      <c r="F35" s="69">
        <v>-14028454.236999687</v>
      </c>
      <c r="G35" s="69">
        <v>-16254346.959448278</v>
      </c>
      <c r="H35" s="33">
        <v>-30008015.927033603</v>
      </c>
      <c r="I35" s="21"/>
      <c r="J35" s="21"/>
    </row>
    <row r="36" spans="1:10" x14ac:dyDescent="0.35">
      <c r="A36" s="8"/>
      <c r="B36" s="61"/>
      <c r="C36" s="61"/>
      <c r="D36" s="61"/>
      <c r="E36" s="61"/>
      <c r="F36" s="61"/>
      <c r="G36" s="61"/>
      <c r="H36" s="37"/>
      <c r="I36" s="21"/>
      <c r="J36" s="21"/>
    </row>
    <row r="37" spans="1:10" x14ac:dyDescent="0.35">
      <c r="A37" s="8"/>
      <c r="B37" s="61"/>
      <c r="C37" s="61"/>
      <c r="D37" s="61"/>
      <c r="E37" s="61"/>
      <c r="F37" s="61"/>
      <c r="G37" s="61"/>
      <c r="H37" s="37"/>
      <c r="I37" s="21"/>
      <c r="J37" s="21"/>
    </row>
    <row r="38" spans="1:10" x14ac:dyDescent="0.35">
      <c r="A38" s="8"/>
      <c r="B38" s="61"/>
      <c r="C38" s="61"/>
      <c r="D38" s="61"/>
      <c r="E38" s="61"/>
      <c r="F38" s="61"/>
      <c r="G38" s="61"/>
      <c r="H38" s="37"/>
      <c r="I38" s="21"/>
      <c r="J38" s="21"/>
    </row>
    <row r="39" spans="1:10" x14ac:dyDescent="0.35">
      <c r="A39" s="8"/>
      <c r="B39" s="61"/>
      <c r="C39" s="61"/>
      <c r="D39" s="61"/>
      <c r="E39" s="61"/>
      <c r="F39" s="61"/>
      <c r="G39" s="61"/>
      <c r="H39" s="37"/>
      <c r="I39" s="21"/>
      <c r="J39" s="21"/>
    </row>
    <row r="40" spans="1:10" x14ac:dyDescent="0.35">
      <c r="A40" s="8"/>
      <c r="B40" s="61"/>
      <c r="C40" s="61"/>
      <c r="D40" s="61"/>
      <c r="E40" s="61"/>
      <c r="F40" s="61"/>
      <c r="G40" s="61"/>
      <c r="H40" s="37"/>
      <c r="I40" s="21"/>
      <c r="J40" s="21"/>
    </row>
    <row r="41" spans="1:10" x14ac:dyDescent="0.35">
      <c r="A41" s="8"/>
      <c r="B41" s="61"/>
      <c r="C41" s="61"/>
      <c r="D41" s="61"/>
      <c r="E41" s="61"/>
      <c r="F41" s="61"/>
      <c r="G41" s="61"/>
      <c r="H41" s="37"/>
      <c r="I41" s="21"/>
      <c r="J41" s="21"/>
    </row>
    <row r="42" spans="1:10" x14ac:dyDescent="0.35">
      <c r="A42" s="8"/>
      <c r="B42" s="61"/>
      <c r="C42" s="61"/>
      <c r="D42" s="61"/>
      <c r="E42" s="61"/>
      <c r="F42" s="61"/>
      <c r="G42" s="61"/>
      <c r="H42" s="37"/>
      <c r="I42" s="21"/>
      <c r="J42" s="21"/>
    </row>
    <row r="43" spans="1:10" x14ac:dyDescent="0.35">
      <c r="A43" s="8"/>
      <c r="B43" s="61"/>
      <c r="C43" s="61"/>
      <c r="D43" s="61"/>
      <c r="E43" s="61"/>
      <c r="F43" s="61"/>
      <c r="G43" s="61"/>
      <c r="H43" s="37"/>
      <c r="I43" s="21"/>
      <c r="J43" s="21"/>
    </row>
    <row r="44" spans="1:10" x14ac:dyDescent="0.35">
      <c r="A44" s="8"/>
      <c r="B44" s="61"/>
      <c r="C44" s="61"/>
      <c r="D44" s="61"/>
      <c r="E44" s="61"/>
      <c r="F44" s="61"/>
      <c r="G44" s="61"/>
      <c r="H44" s="37"/>
      <c r="I44" s="21"/>
      <c r="J44" s="21"/>
    </row>
    <row r="45" spans="1:10" x14ac:dyDescent="0.35">
      <c r="A45" s="8"/>
      <c r="B45" s="61"/>
      <c r="C45" s="61"/>
      <c r="D45" s="61"/>
      <c r="E45" s="61"/>
      <c r="F45" s="61"/>
      <c r="G45" s="61"/>
      <c r="H45" s="37"/>
      <c r="I45" s="21"/>
      <c r="J45" s="21"/>
    </row>
    <row r="46" spans="1:10" x14ac:dyDescent="0.35">
      <c r="A46" s="8"/>
      <c r="B46" s="61"/>
      <c r="C46" s="61"/>
      <c r="D46" s="61"/>
      <c r="E46" s="61"/>
      <c r="F46" s="61"/>
      <c r="G46" s="61"/>
      <c r="H46" s="37"/>
      <c r="I46" s="21"/>
      <c r="J46" s="21"/>
    </row>
    <row r="47" spans="1:10" x14ac:dyDescent="0.35">
      <c r="A47" s="8"/>
      <c r="B47" s="61"/>
      <c r="C47" s="61"/>
      <c r="D47" s="61"/>
      <c r="E47" s="61"/>
      <c r="F47" s="61"/>
      <c r="G47" s="61"/>
      <c r="H47" s="37"/>
      <c r="I47" s="21"/>
      <c r="J47" s="21"/>
    </row>
    <row r="48" spans="1:10" x14ac:dyDescent="0.35">
      <c r="A48" s="8"/>
      <c r="B48" s="61"/>
      <c r="C48" s="61"/>
      <c r="D48" s="61"/>
      <c r="E48" s="61"/>
      <c r="F48" s="61"/>
      <c r="G48" s="61"/>
      <c r="H48" s="37"/>
      <c r="I48" s="21"/>
      <c r="J48" s="21"/>
    </row>
    <row r="49" spans="1:10" x14ac:dyDescent="0.35">
      <c r="A49" s="8"/>
      <c r="B49" s="61"/>
      <c r="C49" s="61"/>
      <c r="D49" s="61"/>
      <c r="E49" s="61"/>
      <c r="F49" s="61"/>
      <c r="G49" s="61"/>
      <c r="H49" s="37"/>
      <c r="I49" s="21"/>
      <c r="J49" s="21"/>
    </row>
    <row r="50" spans="1:10" x14ac:dyDescent="0.35">
      <c r="A50" s="26" t="s">
        <v>129</v>
      </c>
      <c r="B50" s="24"/>
      <c r="C50" s="24"/>
      <c r="D50" s="24"/>
      <c r="E50" s="24"/>
      <c r="F50" s="24"/>
      <c r="G50" s="24"/>
      <c r="H50" s="24"/>
      <c r="I50" s="21"/>
      <c r="J50" s="21"/>
    </row>
    <row r="51" spans="1:10" x14ac:dyDescent="0.35">
      <c r="A51" s="26" t="s">
        <v>50</v>
      </c>
      <c r="B51" s="24"/>
      <c r="C51" s="24"/>
      <c r="D51" s="24"/>
      <c r="E51" s="27"/>
      <c r="F51" s="27"/>
      <c r="G51" s="27"/>
      <c r="H51" s="27"/>
      <c r="I51" s="21"/>
      <c r="J51" s="21"/>
    </row>
    <row r="52" spans="1:10" x14ac:dyDescent="0.35">
      <c r="A52" s="1"/>
      <c r="B52" s="1"/>
      <c r="C52" s="1"/>
      <c r="D52" s="1"/>
      <c r="E52" s="1"/>
      <c r="F52" s="1"/>
      <c r="G52" s="1"/>
      <c r="H52" s="1"/>
      <c r="I52" s="21"/>
      <c r="J52" s="21"/>
    </row>
    <row r="53" spans="1:10" x14ac:dyDescent="0.35">
      <c r="A53" s="36"/>
      <c r="B53" s="10" t="s">
        <v>16</v>
      </c>
      <c r="C53" s="10" t="s">
        <v>16</v>
      </c>
      <c r="D53" s="10" t="s">
        <v>16</v>
      </c>
      <c r="E53" s="10" t="s">
        <v>16</v>
      </c>
      <c r="F53" s="10" t="s">
        <v>16</v>
      </c>
      <c r="G53" s="10" t="s">
        <v>16</v>
      </c>
      <c r="H53" s="10" t="s">
        <v>16</v>
      </c>
      <c r="I53" s="21"/>
      <c r="J53" s="21"/>
    </row>
    <row r="54" spans="1:10" x14ac:dyDescent="0.35">
      <c r="A54" s="36"/>
      <c r="B54" s="48" t="s">
        <v>57</v>
      </c>
      <c r="C54" s="53" t="s">
        <v>51</v>
      </c>
      <c r="D54" s="53" t="s">
        <v>52</v>
      </c>
      <c r="E54" s="53" t="s">
        <v>53</v>
      </c>
      <c r="F54" s="53" t="s">
        <v>54</v>
      </c>
      <c r="G54" s="53" t="s">
        <v>55</v>
      </c>
      <c r="H54" s="56" t="s">
        <v>56</v>
      </c>
      <c r="I54" s="21"/>
      <c r="J54" s="21"/>
    </row>
    <row r="55" spans="1:10" x14ac:dyDescent="0.35">
      <c r="A55" s="36"/>
      <c r="B55" s="11"/>
      <c r="C55" s="11"/>
      <c r="D55" s="11"/>
      <c r="E55" s="10"/>
      <c r="F55" s="10"/>
      <c r="G55" s="10"/>
      <c r="H55" s="54"/>
      <c r="I55" s="21"/>
      <c r="J55" s="21"/>
    </row>
    <row r="56" spans="1:10" x14ac:dyDescent="0.35">
      <c r="A56" s="2"/>
      <c r="B56" s="57">
        <v>2023</v>
      </c>
      <c r="C56" s="57">
        <v>2024</v>
      </c>
      <c r="D56" s="57">
        <v>2025</v>
      </c>
      <c r="E56" s="55">
        <v>2026</v>
      </c>
      <c r="F56" s="55">
        <v>2027</v>
      </c>
      <c r="G56" s="55">
        <v>2028</v>
      </c>
      <c r="H56" s="98">
        <v>2029</v>
      </c>
      <c r="I56" s="21"/>
      <c r="J56" s="21"/>
    </row>
    <row r="57" spans="1:10" x14ac:dyDescent="0.35">
      <c r="A57" s="35" t="s">
        <v>37</v>
      </c>
      <c r="B57" s="58">
        <v>222.32958895036776</v>
      </c>
      <c r="C57" s="59">
        <v>212.32958895036776</v>
      </c>
      <c r="D57" s="59">
        <v>192.32958895036776</v>
      </c>
      <c r="E57" s="59">
        <v>162.32958895036776</v>
      </c>
      <c r="F57" s="59">
        <v>132.32958895036776</v>
      </c>
      <c r="G57" s="59">
        <v>102.32958895036776</v>
      </c>
      <c r="H57" s="58">
        <v>72.329588950367764</v>
      </c>
      <c r="I57" s="21"/>
      <c r="J57" s="96"/>
    </row>
    <row r="58" spans="1:10" x14ac:dyDescent="0.35">
      <c r="A58" s="38" t="s">
        <v>38</v>
      </c>
      <c r="B58" s="58">
        <v>-88.282687948091549</v>
      </c>
      <c r="C58" s="58">
        <v>-78.282687948091549</v>
      </c>
      <c r="D58" s="58">
        <v>-58.282687948091549</v>
      </c>
      <c r="E58" s="58">
        <v>-28.282687948091549</v>
      </c>
      <c r="F58" s="58">
        <v>0</v>
      </c>
      <c r="G58" s="58">
        <v>0</v>
      </c>
      <c r="H58" s="58">
        <v>0</v>
      </c>
      <c r="I58" s="21"/>
      <c r="J58" s="96"/>
    </row>
    <row r="59" spans="1:10" x14ac:dyDescent="0.35">
      <c r="A59" s="35" t="s">
        <v>39</v>
      </c>
      <c r="B59" s="58">
        <v>194.10662646550358</v>
      </c>
      <c r="C59" s="58">
        <v>184.10662646550358</v>
      </c>
      <c r="D59" s="58">
        <v>164.10662646550358</v>
      </c>
      <c r="E59" s="58">
        <v>134.10662646550358</v>
      </c>
      <c r="F59" s="58">
        <v>104.10662646550358</v>
      </c>
      <c r="G59" s="58">
        <v>74.106626465503581</v>
      </c>
      <c r="H59" s="58">
        <v>44.106626465503581</v>
      </c>
      <c r="I59" s="21"/>
      <c r="J59" s="96"/>
    </row>
    <row r="60" spans="1:10" x14ac:dyDescent="0.35">
      <c r="A60" s="35" t="s">
        <v>40</v>
      </c>
      <c r="B60" s="58">
        <v>-165.4847759876742</v>
      </c>
      <c r="C60" s="58">
        <v>-155.4847759876742</v>
      </c>
      <c r="D60" s="58">
        <v>-135.4847759876742</v>
      </c>
      <c r="E60" s="58">
        <v>-105.4847759876742</v>
      </c>
      <c r="F60" s="58">
        <v>-75.484775987674197</v>
      </c>
      <c r="G60" s="58">
        <v>-45.484775987674197</v>
      </c>
      <c r="H60" s="58">
        <v>-15.484775987674197</v>
      </c>
      <c r="I60" s="21"/>
      <c r="J60" s="96"/>
    </row>
    <row r="61" spans="1:10" x14ac:dyDescent="0.35">
      <c r="A61" s="35" t="s">
        <v>41</v>
      </c>
      <c r="B61" s="58">
        <v>150.8830079329808</v>
      </c>
      <c r="C61" s="58">
        <v>140.8830079329808</v>
      </c>
      <c r="D61" s="58">
        <v>120.8830079329808</v>
      </c>
      <c r="E61" s="58">
        <v>90.883007932980803</v>
      </c>
      <c r="F61" s="58">
        <v>60.883007932980803</v>
      </c>
      <c r="G61" s="58">
        <v>30.883007932980803</v>
      </c>
      <c r="H61" s="58">
        <v>0.88300793298080293</v>
      </c>
      <c r="I61" s="21"/>
      <c r="J61" s="96"/>
    </row>
    <row r="62" spans="1:10" x14ac:dyDescent="0.35">
      <c r="A62" s="35" t="s">
        <v>1</v>
      </c>
      <c r="B62" s="58">
        <v>19.279708080649918</v>
      </c>
      <c r="C62" s="58">
        <v>9.2797080806499181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21"/>
      <c r="J62" s="96"/>
    </row>
    <row r="63" spans="1:10" x14ac:dyDescent="0.35">
      <c r="A63" s="35" t="s">
        <v>2</v>
      </c>
      <c r="B63" s="58">
        <v>-18.786641174979156</v>
      </c>
      <c r="C63" s="58">
        <v>-8.786641174979156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21"/>
      <c r="J63" s="96"/>
    </row>
    <row r="64" spans="1:10" x14ac:dyDescent="0.35">
      <c r="A64" s="35" t="s">
        <v>3</v>
      </c>
      <c r="B64" s="58">
        <v>-208.27445482491879</v>
      </c>
      <c r="C64" s="58">
        <v>-198.27445482491879</v>
      </c>
      <c r="D64" s="58">
        <v>-178.27445482491879</v>
      </c>
      <c r="E64" s="58">
        <v>-148.27445482491879</v>
      </c>
      <c r="F64" s="58">
        <v>-118.27445482491879</v>
      </c>
      <c r="G64" s="58">
        <v>-88.274454824918791</v>
      </c>
      <c r="H64" s="58">
        <v>-58.274454824918791</v>
      </c>
      <c r="I64" s="21"/>
      <c r="J64" s="96"/>
    </row>
    <row r="65" spans="1:10" x14ac:dyDescent="0.35">
      <c r="A65" s="35" t="s">
        <v>4</v>
      </c>
      <c r="B65" s="58">
        <v>50.306376851548649</v>
      </c>
      <c r="C65" s="58">
        <v>40.306376851548649</v>
      </c>
      <c r="D65" s="58">
        <v>20.306376851548649</v>
      </c>
      <c r="E65" s="58">
        <v>0</v>
      </c>
      <c r="F65" s="58">
        <v>0</v>
      </c>
      <c r="G65" s="58">
        <v>0</v>
      </c>
      <c r="H65" s="58">
        <v>0</v>
      </c>
      <c r="I65" s="21"/>
      <c r="J65" s="96"/>
    </row>
    <row r="66" spans="1:10" x14ac:dyDescent="0.35">
      <c r="A66" s="35" t="s">
        <v>5</v>
      </c>
      <c r="B66" s="58">
        <v>-312.63087716658958</v>
      </c>
      <c r="C66" s="58">
        <v>-302.63087716658958</v>
      </c>
      <c r="D66" s="58">
        <v>-282.63087716658958</v>
      </c>
      <c r="E66" s="58">
        <v>-252.63087716658958</v>
      </c>
      <c r="F66" s="58">
        <v>-222.63087716658958</v>
      </c>
      <c r="G66" s="58">
        <v>-192.63087716658958</v>
      </c>
      <c r="H66" s="58">
        <v>-162.63087716658958</v>
      </c>
      <c r="I66" s="21"/>
      <c r="J66" s="96"/>
    </row>
    <row r="67" spans="1:10" x14ac:dyDescent="0.35">
      <c r="A67" s="35" t="s">
        <v>6</v>
      </c>
      <c r="B67" s="58">
        <v>151.01453223444119</v>
      </c>
      <c r="C67" s="58">
        <v>141.01453223444119</v>
      </c>
      <c r="D67" s="58">
        <v>121.01453223444119</v>
      </c>
      <c r="E67" s="58">
        <v>91.014532234441191</v>
      </c>
      <c r="F67" s="58">
        <v>61.014532234441191</v>
      </c>
      <c r="G67" s="58">
        <v>31.014532234441191</v>
      </c>
      <c r="H67" s="58">
        <v>1.0145322344411909</v>
      </c>
      <c r="I67" s="21"/>
      <c r="J67" s="96"/>
    </row>
    <row r="68" spans="1:10" x14ac:dyDescent="0.35">
      <c r="A68" s="35" t="s">
        <v>7</v>
      </c>
      <c r="B68" s="58">
        <v>-12.895448097611444</v>
      </c>
      <c r="C68" s="58">
        <v>-2.8954480976114443</v>
      </c>
      <c r="D68" s="58">
        <v>0</v>
      </c>
      <c r="E68" s="58">
        <v>0</v>
      </c>
      <c r="F68" s="58">
        <v>0</v>
      </c>
      <c r="G68" s="58">
        <v>0</v>
      </c>
      <c r="H68" s="58">
        <v>0</v>
      </c>
      <c r="I68" s="21"/>
      <c r="J68" s="96"/>
    </row>
    <row r="69" spans="1:10" x14ac:dyDescent="0.35">
      <c r="A69" s="35" t="s">
        <v>8</v>
      </c>
      <c r="B69" s="58">
        <v>-52.537758706837629</v>
      </c>
      <c r="C69" s="58">
        <v>-42.537758706837629</v>
      </c>
      <c r="D69" s="58">
        <v>-22.537758706837629</v>
      </c>
      <c r="E69" s="58">
        <v>0</v>
      </c>
      <c r="F69" s="58">
        <v>0</v>
      </c>
      <c r="G69" s="58">
        <v>0</v>
      </c>
      <c r="H69" s="58">
        <v>0</v>
      </c>
      <c r="I69" s="21"/>
      <c r="J69" s="96"/>
    </row>
    <row r="70" spans="1:10" x14ac:dyDescent="0.35">
      <c r="A70" s="35" t="s">
        <v>9</v>
      </c>
      <c r="B70" s="58">
        <v>92.479032197974576</v>
      </c>
      <c r="C70" s="58">
        <v>82.479032197974576</v>
      </c>
      <c r="D70" s="58">
        <v>62.479032197974576</v>
      </c>
      <c r="E70" s="58">
        <v>32.479032197974576</v>
      </c>
      <c r="F70" s="58">
        <v>2.4790321979745755</v>
      </c>
      <c r="G70" s="58">
        <v>0</v>
      </c>
      <c r="H70" s="58">
        <v>0</v>
      </c>
      <c r="I70" s="21"/>
      <c r="J70" s="96"/>
    </row>
    <row r="71" spans="1:10" x14ac:dyDescent="0.35">
      <c r="A71" s="35" t="s">
        <v>10</v>
      </c>
      <c r="B71" s="58">
        <v>-397.15236801054374</v>
      </c>
      <c r="C71" s="58">
        <v>-387.15236801054374</v>
      </c>
      <c r="D71" s="58">
        <v>-367.15236801054374</v>
      </c>
      <c r="E71" s="58">
        <v>-337.15236801054374</v>
      </c>
      <c r="F71" s="58">
        <v>-307.15236801054374</v>
      </c>
      <c r="G71" s="58">
        <v>-277.15236801054374</v>
      </c>
      <c r="H71" s="58">
        <v>-247.15236801054374</v>
      </c>
      <c r="I71" s="21"/>
      <c r="J71" s="96"/>
    </row>
    <row r="72" spans="1:10" x14ac:dyDescent="0.35">
      <c r="A72" s="35" t="s">
        <v>11</v>
      </c>
      <c r="B72" s="58">
        <v>-184.41478480851035</v>
      </c>
      <c r="C72" s="58">
        <v>-174.41478480851035</v>
      </c>
      <c r="D72" s="58">
        <v>-154.41478480851035</v>
      </c>
      <c r="E72" s="58">
        <v>-124.41478480851035</v>
      </c>
      <c r="F72" s="58">
        <v>-94.414784808510348</v>
      </c>
      <c r="G72" s="58">
        <v>-64.414784808510348</v>
      </c>
      <c r="H72" s="58">
        <v>-34.414784808510348</v>
      </c>
      <c r="I72" s="21"/>
      <c r="J72" s="96"/>
    </row>
    <row r="73" spans="1:10" x14ac:dyDescent="0.35">
      <c r="A73" s="35" t="s">
        <v>33</v>
      </c>
      <c r="B73" s="58">
        <v>-124.92023833557028</v>
      </c>
      <c r="C73" s="58">
        <v>-114.92023833557028</v>
      </c>
      <c r="D73" s="58">
        <v>-94.920238335570275</v>
      </c>
      <c r="E73" s="58">
        <v>-64.920238335570275</v>
      </c>
      <c r="F73" s="58">
        <v>-34.920238335570275</v>
      </c>
      <c r="G73" s="58">
        <v>-4.920238335570275</v>
      </c>
      <c r="H73" s="58">
        <v>0</v>
      </c>
      <c r="I73" s="21"/>
      <c r="J73" s="96"/>
    </row>
    <row r="74" spans="1:10" x14ac:dyDescent="0.35">
      <c r="A74" s="35" t="s">
        <v>12</v>
      </c>
      <c r="B74" s="58">
        <v>189.15761057075596</v>
      </c>
      <c r="C74" s="58">
        <v>179.15761057075596</v>
      </c>
      <c r="D74" s="58">
        <v>159.15761057075596</v>
      </c>
      <c r="E74" s="58">
        <v>129.15761057075596</v>
      </c>
      <c r="F74" s="58">
        <v>99.157610570755963</v>
      </c>
      <c r="G74" s="58">
        <v>69.157610570755963</v>
      </c>
      <c r="H74" s="58">
        <v>39.157610570755963</v>
      </c>
      <c r="I74" s="21"/>
      <c r="J74" s="96"/>
    </row>
    <row r="75" spans="1:10" x14ac:dyDescent="0.35">
      <c r="A75" s="35" t="s">
        <v>34</v>
      </c>
      <c r="B75" s="58">
        <v>-181.01248946304949</v>
      </c>
      <c r="C75" s="58">
        <v>-171.01248946304949</v>
      </c>
      <c r="D75" s="58">
        <v>-151.01248946304949</v>
      </c>
      <c r="E75" s="58">
        <v>-121.01248946304949</v>
      </c>
      <c r="F75" s="58">
        <v>-91.012489463049491</v>
      </c>
      <c r="G75" s="58">
        <v>-61.012489463049491</v>
      </c>
      <c r="H75" s="60">
        <v>-31.012489463049491</v>
      </c>
      <c r="I75" s="21"/>
      <c r="J75" s="96"/>
    </row>
    <row r="76" spans="1:10" x14ac:dyDescent="0.35">
      <c r="A76" s="35" t="s">
        <v>35</v>
      </c>
      <c r="B76" s="58">
        <v>-107.89822595641958</v>
      </c>
      <c r="C76" s="58">
        <v>-97.89822595641958</v>
      </c>
      <c r="D76" s="58">
        <v>-77.89822595641958</v>
      </c>
      <c r="E76" s="58">
        <v>-47.89822595641958</v>
      </c>
      <c r="F76" s="58">
        <v>-17.89822595641958</v>
      </c>
      <c r="G76" s="58">
        <v>0</v>
      </c>
      <c r="H76" s="60">
        <v>0</v>
      </c>
      <c r="I76" s="21"/>
      <c r="J76" s="21"/>
    </row>
    <row r="77" spans="1:10" x14ac:dyDescent="0.35">
      <c r="A77" s="35" t="s">
        <v>13</v>
      </c>
      <c r="B77" s="60">
        <v>-39.398213265758351</v>
      </c>
      <c r="C77" s="60">
        <v>-29.398213265758351</v>
      </c>
      <c r="D77" s="60">
        <v>-9.3982132657583506</v>
      </c>
      <c r="E77" s="60">
        <v>0</v>
      </c>
      <c r="F77" s="60">
        <v>0</v>
      </c>
      <c r="G77" s="60">
        <v>0</v>
      </c>
      <c r="H77" s="60">
        <v>0</v>
      </c>
      <c r="I77" s="21"/>
      <c r="J77" s="21"/>
    </row>
    <row r="78" spans="1:10" x14ac:dyDescent="0.35">
      <c r="A78" s="8" t="s">
        <v>14</v>
      </c>
      <c r="B78" s="60">
        <v>-188.83363455720419</v>
      </c>
      <c r="C78" s="60">
        <v>-178.83363455720419</v>
      </c>
      <c r="D78" s="60">
        <v>-158.83363455720419</v>
      </c>
      <c r="E78" s="60">
        <v>-128.83363455720419</v>
      </c>
      <c r="F78" s="60">
        <v>-98.833634557204192</v>
      </c>
      <c r="G78" s="60">
        <v>-68.833634557204192</v>
      </c>
      <c r="H78" s="60">
        <v>-38.833634557204192</v>
      </c>
      <c r="I78" s="21"/>
      <c r="J78" s="21"/>
    </row>
    <row r="79" spans="1:10" x14ac:dyDescent="0.35">
      <c r="A79" s="8"/>
      <c r="B79" s="1"/>
      <c r="C79" s="1"/>
      <c r="D79" s="1"/>
      <c r="E79" s="1"/>
      <c r="F79" s="1"/>
      <c r="G79" s="1"/>
      <c r="H79" s="1"/>
      <c r="I79" s="21"/>
      <c r="J79" s="21"/>
    </row>
    <row r="80" spans="1:10" x14ac:dyDescent="0.35">
      <c r="A80" s="8" t="s">
        <v>42</v>
      </c>
      <c r="B80" s="69">
        <v>5.9733560659942176E-13</v>
      </c>
      <c r="C80" s="69">
        <v>-0.71237744003817727</v>
      </c>
      <c r="D80" s="69">
        <v>-2.0502692715288475</v>
      </c>
      <c r="E80" s="69">
        <v>-2.9604441921445095</v>
      </c>
      <c r="F80" s="69">
        <v>-2.5561446680380544</v>
      </c>
      <c r="G80" s="69">
        <v>-2.9617277578060794</v>
      </c>
      <c r="H80" s="33">
        <v>-5.4678034097285604</v>
      </c>
      <c r="I80" s="21"/>
      <c r="J80" s="21"/>
    </row>
    <row r="81" spans="1:10" x14ac:dyDescent="0.35">
      <c r="A81" s="1"/>
      <c r="B81" s="1"/>
      <c r="C81" s="1"/>
      <c r="D81" s="1"/>
      <c r="E81" s="1"/>
      <c r="F81" s="1"/>
      <c r="G81" s="1"/>
      <c r="H81" s="1"/>
      <c r="I81" s="21"/>
      <c r="J81" s="21"/>
    </row>
    <row r="82" spans="1:10" x14ac:dyDescent="0.35">
      <c r="A82" s="22" t="s">
        <v>20</v>
      </c>
      <c r="B82" s="37">
        <f t="shared" ref="B82:H82" si="0">MIN(B57:B78)</f>
        <v>-397.15236801054374</v>
      </c>
      <c r="C82" s="37">
        <f t="shared" si="0"/>
        <v>-387.15236801054374</v>
      </c>
      <c r="D82" s="37">
        <f t="shared" si="0"/>
        <v>-367.15236801054374</v>
      </c>
      <c r="E82" s="37">
        <f t="shared" si="0"/>
        <v>-337.15236801054374</v>
      </c>
      <c r="F82" s="37">
        <f t="shared" si="0"/>
        <v>-307.15236801054374</v>
      </c>
      <c r="G82" s="37">
        <f t="shared" si="0"/>
        <v>-277.15236801054374</v>
      </c>
      <c r="H82" s="37">
        <f t="shared" si="0"/>
        <v>-247.15236801054374</v>
      </c>
      <c r="I82" s="21"/>
      <c r="J82" s="21"/>
    </row>
    <row r="83" spans="1:10" x14ac:dyDescent="0.35">
      <c r="A83" s="22" t="s">
        <v>21</v>
      </c>
      <c r="B83" s="37">
        <f t="shared" ref="B83:H83" si="1">MAX(B57:B78)</f>
        <v>222.32958895036776</v>
      </c>
      <c r="C83" s="37">
        <f t="shared" si="1"/>
        <v>212.32958895036776</v>
      </c>
      <c r="D83" s="37">
        <f t="shared" si="1"/>
        <v>192.32958895036776</v>
      </c>
      <c r="E83" s="37">
        <f t="shared" si="1"/>
        <v>162.32958895036776</v>
      </c>
      <c r="F83" s="37">
        <f t="shared" si="1"/>
        <v>132.32958895036776</v>
      </c>
      <c r="G83" s="37">
        <f t="shared" si="1"/>
        <v>102.32958895036776</v>
      </c>
      <c r="H83" s="37">
        <f t="shared" si="1"/>
        <v>72.329588950367764</v>
      </c>
      <c r="I83" s="21"/>
      <c r="J83" s="21"/>
    </row>
  </sheetData>
  <pageMargins left="0.7" right="0.7" top="0.75" bottom="0.75" header="0.3" footer="0.3"/>
  <pageSetup paperSize="9" orientation="portrait" r:id="rId1"/>
  <ignoredErrors>
    <ignoredError sqref="B82:H8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24149843F9B68D41B59829ADFC717AEE" ma:contentTypeVersion="3" ma:contentTypeDescription="Kampus asiakirja" ma:contentTypeScope="" ma:versionID="cf3882fcccdba02008bff3fb8ca0a03b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83509694f4596861ce3512c6cf211e10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f5f0558a-c187-4c09-8957-d247358a54e8}" ma:internalName="TaxCatchAll" ma:showField="CatchAllData" ma:web="da0cbb2c-770a-4972-a780-c4b4d6b9e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f5f0558a-c187-4c09-8957-d247358a54e8}" ma:internalName="TaxCatchAllLabel" ma:readOnly="true" ma:showField="CatchAllDataLabel" ma:web="da0cbb2c-770a-4972-a780-c4b4d6b9e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/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/>
  </documentManagement>
</p:properties>
</file>

<file path=customXml/itemProps1.xml><?xml version="1.0" encoding="utf-8"?>
<ds:datastoreItem xmlns:ds="http://schemas.openxmlformats.org/officeDocument/2006/customXml" ds:itemID="{56A9BD62-86F8-4C5B-91CE-D9B2A683BFDB}"/>
</file>

<file path=customXml/itemProps2.xml><?xml version="1.0" encoding="utf-8"?>
<ds:datastoreItem xmlns:ds="http://schemas.openxmlformats.org/officeDocument/2006/customXml" ds:itemID="{EEC9AB45-3C5C-4DBC-9A16-FBA2B404F02F}"/>
</file>

<file path=customXml/itemProps3.xml><?xml version="1.0" encoding="utf-8"?>
<ds:datastoreItem xmlns:ds="http://schemas.openxmlformats.org/officeDocument/2006/customXml" ds:itemID="{A1B87014-1514-4CAC-9409-14A9E0EC7B7B}"/>
</file>

<file path=customXml/itemProps4.xml><?xml version="1.0" encoding="utf-8"?>
<ds:datastoreItem xmlns:ds="http://schemas.openxmlformats.org/officeDocument/2006/customXml" ds:itemID="{EFD822B9-2B1E-4AE6-B00D-9EB006E71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Info</vt:lpstr>
      <vt:lpstr>Yleiskatteinen rahoitus</vt:lpstr>
      <vt:lpstr>Sote-rahoitus</vt:lpstr>
      <vt:lpstr>Pelastustoimen rahoitus</vt:lpstr>
      <vt:lpstr>Siirtymätasaus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Liite 5. Sote-maakuntien rahoitus 5.6.2020</dc:title>
  <dc:creator>Vähänen  Miikka</dc:creator>
  <cp:lastModifiedBy>Vähänen Miikka (VM)</cp:lastModifiedBy>
  <cp:lastPrinted>2020-06-05T09:50:43Z</cp:lastPrinted>
  <dcterms:created xsi:type="dcterms:W3CDTF">2018-02-28T06:55:59Z</dcterms:created>
  <dcterms:modified xsi:type="dcterms:W3CDTF">2020-06-05T09:54:14Z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0x010100B5FAB64B6C204DD994D3FAC0C34E2BFF0024149843F9B68D41B59829ADFC717AEE</vt:lpwstr>
  </property>
  <property fmtid="{D5CDD505-2E9C-101B-9397-08002B2CF9AE}" pid="3" name="KampusOrganization">
    <vt:lpwstr/>
  </property>
  <property fmtid="{D5CDD505-2E9C-101B-9397-08002B2CF9AE}" pid="4" name="KampusKeywords">
    <vt:lpwstr/>
  </property>
</Properties>
</file>