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YYL\Ylläpito\Harkko\Talous- ja tulossuunnittelu\Hinnoittelu\Maksuasetus 2024\Lopullinen esitys\"/>
    </mc:Choice>
  </mc:AlternateContent>
  <bookViews>
    <workbookView xWindow="0" yWindow="0" windowWidth="19200" windowHeight="6900" activeTab="4"/>
  </bookViews>
  <sheets>
    <sheet name="Kaupparekisteri" sheetId="3" r:id="rId1"/>
    <sheet name="Yhdistysrekisteri" sheetId="7" r:id="rId2"/>
    <sheet name="Säätiörekisteri" sheetId="9" r:id="rId3"/>
    <sheet name="Yrityskiinnitysrekisteri" sheetId="10" r:id="rId4"/>
    <sheet name="Tilintarkastusvalvonta" sheetId="11" r:id="rId5"/>
    <sheet name="Taul1" sheetId="8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1" l="1"/>
  <c r="G18" i="11" s="1"/>
  <c r="F16" i="11"/>
  <c r="F18" i="11" s="1"/>
  <c r="E16" i="11"/>
  <c r="E18" i="11" s="1"/>
  <c r="D16" i="11"/>
  <c r="D18" i="11" s="1"/>
  <c r="C16" i="11"/>
  <c r="C18" i="11" s="1"/>
  <c r="B16" i="11"/>
  <c r="B18" i="11" s="1"/>
  <c r="G9" i="11"/>
  <c r="F9" i="11"/>
  <c r="E9" i="11"/>
  <c r="D9" i="11"/>
  <c r="C9" i="11"/>
  <c r="B9" i="11"/>
  <c r="G16" i="10"/>
  <c r="G18" i="10" s="1"/>
  <c r="F16" i="10"/>
  <c r="F18" i="10" s="1"/>
  <c r="E16" i="10"/>
  <c r="E18" i="10" s="1"/>
  <c r="D16" i="10"/>
  <c r="D18" i="10" s="1"/>
  <c r="D19" i="10" s="1"/>
  <c r="C16" i="10"/>
  <c r="C18" i="10" s="1"/>
  <c r="B16" i="10"/>
  <c r="B18" i="10" s="1"/>
  <c r="G9" i="10"/>
  <c r="F9" i="10"/>
  <c r="E9" i="10"/>
  <c r="D9" i="10"/>
  <c r="C9" i="10"/>
  <c r="B9" i="10"/>
  <c r="G16" i="9"/>
  <c r="G18" i="9" s="1"/>
  <c r="F16" i="9"/>
  <c r="F18" i="9" s="1"/>
  <c r="E16" i="9"/>
  <c r="E18" i="9" s="1"/>
  <c r="D16" i="9"/>
  <c r="D18" i="9" s="1"/>
  <c r="C16" i="9"/>
  <c r="C18" i="9" s="1"/>
  <c r="B16" i="9"/>
  <c r="B18" i="9" s="1"/>
  <c r="G9" i="9"/>
  <c r="F9" i="9"/>
  <c r="E9" i="9"/>
  <c r="D9" i="9"/>
  <c r="C9" i="9"/>
  <c r="B9" i="9"/>
  <c r="E20" i="10" l="1"/>
  <c r="F19" i="10"/>
  <c r="E19" i="10"/>
  <c r="E20" i="9"/>
  <c r="F19" i="9"/>
  <c r="B19" i="9"/>
  <c r="G19" i="9"/>
  <c r="C19" i="9"/>
  <c r="E19" i="9"/>
  <c r="D19" i="9"/>
  <c r="G20" i="10"/>
  <c r="B19" i="10"/>
  <c r="C19" i="10"/>
  <c r="D20" i="10"/>
  <c r="G19" i="10"/>
  <c r="E19" i="11"/>
  <c r="F20" i="11"/>
  <c r="D19" i="11"/>
  <c r="G20" i="11"/>
  <c r="F19" i="11"/>
  <c r="G19" i="11"/>
  <c r="B20" i="11"/>
  <c r="C19" i="11"/>
  <c r="C20" i="11"/>
  <c r="B19" i="11"/>
  <c r="D20" i="11"/>
  <c r="E20" i="11"/>
  <c r="F20" i="10"/>
  <c r="C20" i="10"/>
  <c r="B20" i="10"/>
  <c r="D20" i="9"/>
  <c r="F20" i="9"/>
  <c r="G20" i="9"/>
  <c r="C20" i="9"/>
  <c r="B20" i="9"/>
  <c r="D6" i="3" l="1"/>
  <c r="F6" i="3" s="1"/>
  <c r="F9" i="3" s="1"/>
  <c r="F20" i="3" s="1"/>
  <c r="F16" i="3"/>
  <c r="F18" i="3" s="1"/>
  <c r="F19" i="3" l="1"/>
  <c r="D16" i="3" l="1"/>
  <c r="D18" i="3" s="1"/>
  <c r="D9" i="3"/>
  <c r="F16" i="7"/>
  <c r="F18" i="7" s="1"/>
  <c r="F9" i="7"/>
  <c r="F20" i="7" s="1"/>
  <c r="D16" i="7"/>
  <c r="D18" i="7" s="1"/>
  <c r="D9" i="7"/>
  <c r="D20" i="3" l="1"/>
  <c r="D19" i="3"/>
  <c r="F19" i="7"/>
  <c r="D19" i="7"/>
  <c r="D20" i="7"/>
  <c r="B16" i="3"/>
  <c r="G16" i="3" l="1"/>
  <c r="G18" i="3" s="1"/>
  <c r="G9" i="3"/>
  <c r="G19" i="3" l="1"/>
  <c r="G20" i="3"/>
  <c r="G16" i="7" l="1"/>
  <c r="G18" i="7" s="1"/>
  <c r="G9" i="7"/>
  <c r="G20" i="7" l="1"/>
  <c r="G19" i="7"/>
  <c r="E16" i="7" l="1"/>
  <c r="E18" i="7" s="1"/>
  <c r="C16" i="7"/>
  <c r="C18" i="7" s="1"/>
  <c r="B16" i="7"/>
  <c r="B18" i="7" s="1"/>
  <c r="E9" i="7"/>
  <c r="C9" i="7"/>
  <c r="B9" i="7"/>
  <c r="E19" i="7" l="1"/>
  <c r="E20" i="7"/>
  <c r="C20" i="7"/>
  <c r="C19" i="7"/>
  <c r="B20" i="7"/>
  <c r="B19" i="7"/>
  <c r="C9" i="3"/>
  <c r="E9" i="3" l="1"/>
  <c r="E16" i="3"/>
  <c r="E18" i="3" s="1"/>
  <c r="E19" i="3" l="1"/>
  <c r="E20" i="3"/>
  <c r="B9" i="3" l="1"/>
  <c r="C16" i="3"/>
  <c r="C18" i="3" l="1"/>
  <c r="B18" i="3"/>
  <c r="B19" i="3" s="1"/>
  <c r="C19" i="3" l="1"/>
  <c r="C20" i="3"/>
  <c r="B20" i="3"/>
</calcChain>
</file>

<file path=xl/sharedStrings.xml><?xml version="1.0" encoding="utf-8"?>
<sst xmlns="http://schemas.openxmlformats.org/spreadsheetml/2006/main" count="115" uniqueCount="27">
  <si>
    <t>Liiketaloudelliset tuotot</t>
  </si>
  <si>
    <t>Julkisoikeudelliset tuotot</t>
  </si>
  <si>
    <t>Tileiltäpoistot</t>
  </si>
  <si>
    <t>Muut tuotot</t>
  </si>
  <si>
    <t>Tuotot yhteensä</t>
  </si>
  <si>
    <t>Aineet, tarvikkeet ja tavarat</t>
  </si>
  <si>
    <t>Henkilöstökustannukset</t>
  </si>
  <si>
    <t>Vuokrat</t>
  </si>
  <si>
    <t>Palvelujen ostot</t>
  </si>
  <si>
    <t>Pääomakustannukset</t>
  </si>
  <si>
    <t>Muut erilliskustannukset</t>
  </si>
  <si>
    <t>Erilliskustannukset yhteensä</t>
  </si>
  <si>
    <t>Tukipalvelut yhteensä</t>
  </si>
  <si>
    <t>Kokonaiskustannukset</t>
  </si>
  <si>
    <t>Ylijäämä(+), Alijäämä(-)</t>
  </si>
  <si>
    <t>Kustannusvastaavuus</t>
  </si>
  <si>
    <t>Tot 2022</t>
  </si>
  <si>
    <t>Yhdistysrekisterin kustannusvastaavuus 2022-2025</t>
  </si>
  <si>
    <t>Kaupparekisterin kustannusvastaavuus 2022-2025</t>
  </si>
  <si>
    <t>Ennuste 2023</t>
  </si>
  <si>
    <t>Ennuste 2024</t>
  </si>
  <si>
    <t>Ennuste 2025</t>
  </si>
  <si>
    <t>Ennuste 2024 esitetyillä
maksu-muutoksilla</t>
  </si>
  <si>
    <t>Ennuste 2025
esitetyillä maksu-muutoksilla</t>
  </si>
  <si>
    <t>Säätiörekisterin kustannusvastaavuus 2022-2025</t>
  </si>
  <si>
    <t>Yrityskiinnitysrekisterin kustannusvastaavuus 2022-2025</t>
  </si>
  <si>
    <t>Tilintarkastusvalvonnan kustannusvastaavuus 2022-2025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</si>
</sst>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0" fontId="0" fillId="2" borderId="3" xfId="0" applyFill="1" applyBorder="1" applyAlignment="1">
      <alignment horizontal="left" vertical="center" wrapText="1" indent="1"/>
    </xf>
    <xf numFmtId="3" fontId="0" fillId="2" borderId="3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 indent="1"/>
    </xf>
    <xf numFmtId="3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 indent="1"/>
    </xf>
    <xf numFmtId="3" fontId="0" fillId="2" borderId="5" xfId="0" applyNumberForma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 indent="1"/>
    </xf>
    <xf numFmtId="3" fontId="3" fillId="2" borderId="6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 wrapText="1" indent="1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 wrapText="1"/>
    </xf>
    <xf numFmtId="3" fontId="0" fillId="2" borderId="0" xfId="0" applyNumberFormat="1" applyFill="1"/>
    <xf numFmtId="0" fontId="5" fillId="3" borderId="1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left" vertical="center" wrapText="1" indent="1"/>
    </xf>
    <xf numFmtId="3" fontId="2" fillId="3" borderId="6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 indent="1"/>
    </xf>
    <xf numFmtId="164" fontId="2" fillId="3" borderId="8" xfId="1" applyNumberFormat="1" applyFont="1" applyFill="1" applyBorder="1" applyAlignment="1">
      <alignment horizontal="center" vertical="center" wrapText="1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6" fillId="2" borderId="3" xfId="0" applyNumberFormat="1" applyFont="1" applyFill="1" applyBorder="1" applyAlignment="1">
      <alignment horizontal="center" vertical="center"/>
    </xf>
    <xf numFmtId="3" fontId="0" fillId="4" borderId="3" xfId="0" applyNumberFormat="1" applyFill="1" applyBorder="1" applyAlignment="1">
      <alignment horizontal="center" vertical="center"/>
    </xf>
    <xf numFmtId="3" fontId="0" fillId="5" borderId="3" xfId="0" applyNumberFormat="1" applyFill="1" applyBorder="1" applyAlignment="1">
      <alignment horizontal="center" vertical="center"/>
    </xf>
    <xf numFmtId="3" fontId="0" fillId="4" borderId="4" xfId="0" applyNumberFormat="1" applyFill="1" applyBorder="1" applyAlignment="1">
      <alignment horizontal="center" vertical="center"/>
    </xf>
    <xf numFmtId="3" fontId="0" fillId="5" borderId="4" xfId="0" applyNumberFormat="1" applyFill="1" applyBorder="1" applyAlignment="1">
      <alignment horizontal="center" vertical="center"/>
    </xf>
    <xf numFmtId="3" fontId="0" fillId="4" borderId="5" xfId="0" applyNumberFormat="1" applyFill="1" applyBorder="1" applyAlignment="1">
      <alignment horizontal="center" vertical="center"/>
    </xf>
    <xf numFmtId="3" fontId="0" fillId="5" borderId="5" xfId="0" applyNumberFormat="1" applyFill="1" applyBorder="1" applyAlignment="1">
      <alignment horizontal="center" vertical="center"/>
    </xf>
    <xf numFmtId="3" fontId="3" fillId="4" borderId="6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3" fontId="6" fillId="4" borderId="7" xfId="0" applyNumberFormat="1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/>
    </xf>
    <xf numFmtId="3" fontId="6" fillId="4" borderId="4" xfId="0" applyNumberFormat="1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3" fontId="3" fillId="4" borderId="6" xfId="0" applyNumberFormat="1" applyFont="1" applyFill="1" applyBorder="1" applyAlignment="1">
      <alignment horizontal="center" vertical="center" wrapText="1"/>
    </xf>
    <xf numFmtId="3" fontId="3" fillId="5" borderId="6" xfId="0" applyNumberFormat="1" applyFont="1" applyFill="1" applyBorder="1" applyAlignment="1">
      <alignment horizontal="center" vertical="center" wrapText="1"/>
    </xf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zoomScaleNormal="100" workbookViewId="0">
      <selection activeCell="A5" sqref="A5"/>
    </sheetView>
  </sheetViews>
  <sheetFormatPr defaultColWidth="9.1796875" defaultRowHeight="14.5" x14ac:dyDescent="0.35"/>
  <cols>
    <col min="1" max="1" width="29.81640625" style="2" customWidth="1"/>
    <col min="2" max="7" width="15.81640625" style="2" customWidth="1"/>
    <col min="8" max="8" width="13.1796875" style="2" customWidth="1"/>
    <col min="9" max="10" width="9.81640625" style="2" bestFit="1" customWidth="1"/>
    <col min="11" max="16384" width="9.1796875" style="2"/>
  </cols>
  <sheetData>
    <row r="2" spans="1:9" ht="18.5" x14ac:dyDescent="0.45">
      <c r="A2" s="1" t="s">
        <v>18</v>
      </c>
      <c r="E2" s="17"/>
      <c r="F2" s="17"/>
    </row>
    <row r="3" spans="1:9" ht="15" thickBot="1" x14ac:dyDescent="0.4">
      <c r="A3" s="3"/>
    </row>
    <row r="4" spans="1:9" ht="62.5" thickBot="1" x14ac:dyDescent="0.4">
      <c r="A4" s="18"/>
      <c r="B4" s="19" t="s">
        <v>16</v>
      </c>
      <c r="C4" s="19" t="s">
        <v>19</v>
      </c>
      <c r="D4" s="19" t="s">
        <v>20</v>
      </c>
      <c r="E4" s="19" t="s">
        <v>22</v>
      </c>
      <c r="F4" s="19" t="s">
        <v>21</v>
      </c>
      <c r="G4" s="19" t="s">
        <v>23</v>
      </c>
    </row>
    <row r="5" spans="1:9" ht="20.25" customHeight="1" x14ac:dyDescent="0.35">
      <c r="A5" s="4" t="s">
        <v>0</v>
      </c>
      <c r="B5" s="5">
        <v>3829946</v>
      </c>
      <c r="C5" s="28">
        <v>3575000</v>
      </c>
      <c r="D5" s="29">
        <v>3795000</v>
      </c>
      <c r="E5" s="29">
        <v>3795000</v>
      </c>
      <c r="F5" s="30">
        <v>3800000</v>
      </c>
      <c r="G5" s="30">
        <v>3800000</v>
      </c>
    </row>
    <row r="6" spans="1:9" ht="20.25" customHeight="1" x14ac:dyDescent="0.35">
      <c r="A6" s="6" t="s">
        <v>1</v>
      </c>
      <c r="B6" s="7">
        <v>22122857</v>
      </c>
      <c r="C6" s="7">
        <v>21700000</v>
      </c>
      <c r="D6" s="31">
        <f>C6-526000</f>
        <v>21174000</v>
      </c>
      <c r="E6" s="31">
        <v>25692000</v>
      </c>
      <c r="F6" s="32">
        <f>D6-263000</f>
        <v>20911000</v>
      </c>
      <c r="G6" s="32">
        <v>25330000</v>
      </c>
      <c r="H6" s="17"/>
      <c r="I6" s="17"/>
    </row>
    <row r="7" spans="1:9" ht="20.25" customHeight="1" x14ac:dyDescent="0.35">
      <c r="A7" s="6" t="s">
        <v>2</v>
      </c>
      <c r="B7" s="7">
        <v>-30536</v>
      </c>
      <c r="C7" s="7">
        <v>0</v>
      </c>
      <c r="D7" s="31">
        <v>0</v>
      </c>
      <c r="E7" s="31">
        <v>0</v>
      </c>
      <c r="F7" s="32">
        <v>0</v>
      </c>
      <c r="G7" s="32">
        <v>0</v>
      </c>
    </row>
    <row r="8" spans="1:9" ht="20.25" customHeight="1" x14ac:dyDescent="0.35">
      <c r="A8" s="8" t="s">
        <v>3</v>
      </c>
      <c r="B8" s="9">
        <v>90</v>
      </c>
      <c r="C8" s="9">
        <v>0</v>
      </c>
      <c r="D8" s="33">
        <v>0</v>
      </c>
      <c r="E8" s="33">
        <v>0</v>
      </c>
      <c r="F8" s="34">
        <v>0</v>
      </c>
      <c r="G8" s="34">
        <v>0</v>
      </c>
    </row>
    <row r="9" spans="1:9" ht="20.25" customHeight="1" x14ac:dyDescent="0.35">
      <c r="A9" s="10" t="s">
        <v>4</v>
      </c>
      <c r="B9" s="11">
        <f t="shared" ref="B9" si="0">SUM(B5:B8)</f>
        <v>25922357</v>
      </c>
      <c r="C9" s="11">
        <f>SUM(C5:C8)</f>
        <v>25275000</v>
      </c>
      <c r="D9" s="35">
        <f t="shared" ref="D9:E9" si="1">SUM(D5:D8)</f>
        <v>24969000</v>
      </c>
      <c r="E9" s="35">
        <f t="shared" si="1"/>
        <v>29487000</v>
      </c>
      <c r="F9" s="36">
        <f t="shared" ref="F9:G9" si="2">SUM(F5:F8)</f>
        <v>24711000</v>
      </c>
      <c r="G9" s="36">
        <f t="shared" si="2"/>
        <v>29130000</v>
      </c>
      <c r="H9" s="17"/>
      <c r="I9" s="17"/>
    </row>
    <row r="10" spans="1:9" ht="20.25" customHeight="1" x14ac:dyDescent="0.35">
      <c r="A10" s="12" t="s">
        <v>5</v>
      </c>
      <c r="B10" s="13">
        <v>6331</v>
      </c>
      <c r="C10" s="13">
        <v>5000</v>
      </c>
      <c r="D10" s="37">
        <v>5000</v>
      </c>
      <c r="E10" s="37">
        <v>5000</v>
      </c>
      <c r="F10" s="38">
        <v>5000</v>
      </c>
      <c r="G10" s="38">
        <v>5000</v>
      </c>
    </row>
    <row r="11" spans="1:9" ht="20.25" customHeight="1" x14ac:dyDescent="0.35">
      <c r="A11" s="6" t="s">
        <v>6</v>
      </c>
      <c r="B11" s="14">
        <v>6808750</v>
      </c>
      <c r="C11" s="14">
        <v>7579497</v>
      </c>
      <c r="D11" s="39">
        <v>8113569</v>
      </c>
      <c r="E11" s="39">
        <v>8113569</v>
      </c>
      <c r="F11" s="40">
        <v>8275840.3799999999</v>
      </c>
      <c r="G11" s="40">
        <v>8275840.3799999999</v>
      </c>
    </row>
    <row r="12" spans="1:9" ht="20.25" customHeight="1" x14ac:dyDescent="0.35">
      <c r="A12" s="6" t="s">
        <v>7</v>
      </c>
      <c r="B12" s="14">
        <v>480194</v>
      </c>
      <c r="C12" s="14">
        <v>473295.01432562398</v>
      </c>
      <c r="D12" s="39">
        <v>483000</v>
      </c>
      <c r="E12" s="39">
        <v>483000</v>
      </c>
      <c r="F12" s="40">
        <v>483000</v>
      </c>
      <c r="G12" s="40">
        <v>483000</v>
      </c>
    </row>
    <row r="13" spans="1:9" ht="20.25" customHeight="1" x14ac:dyDescent="0.35">
      <c r="A13" s="6" t="s">
        <v>8</v>
      </c>
      <c r="B13" s="14">
        <v>11915143</v>
      </c>
      <c r="C13" s="14">
        <v>11909929</v>
      </c>
      <c r="D13" s="39">
        <v>12582000</v>
      </c>
      <c r="E13" s="39">
        <v>12582000</v>
      </c>
      <c r="F13" s="40">
        <v>12350000</v>
      </c>
      <c r="G13" s="40">
        <v>12350000</v>
      </c>
    </row>
    <row r="14" spans="1:9" ht="20.25" customHeight="1" x14ac:dyDescent="0.35">
      <c r="A14" s="6" t="s">
        <v>9</v>
      </c>
      <c r="B14" s="14">
        <v>3035953</v>
      </c>
      <c r="C14" s="14">
        <v>1446563.28</v>
      </c>
      <c r="D14" s="39">
        <v>2231413</v>
      </c>
      <c r="E14" s="39">
        <v>2231413</v>
      </c>
      <c r="F14" s="40">
        <v>2950530</v>
      </c>
      <c r="G14" s="40">
        <v>2950530</v>
      </c>
      <c r="H14" s="17"/>
    </row>
    <row r="15" spans="1:9" ht="20.25" customHeight="1" x14ac:dyDescent="0.35">
      <c r="A15" s="8" t="s">
        <v>10</v>
      </c>
      <c r="B15" s="15">
        <v>59577</v>
      </c>
      <c r="C15" s="15">
        <v>72000</v>
      </c>
      <c r="D15" s="41">
        <v>68000</v>
      </c>
      <c r="E15" s="41">
        <v>68000</v>
      </c>
      <c r="F15" s="42">
        <v>68000</v>
      </c>
      <c r="G15" s="42">
        <v>68000</v>
      </c>
    </row>
    <row r="16" spans="1:9" ht="20.25" customHeight="1" x14ac:dyDescent="0.35">
      <c r="A16" s="10" t="s">
        <v>11</v>
      </c>
      <c r="B16" s="11">
        <f t="shared" ref="B16:C16" si="3">SUM(B10:B15)</f>
        <v>22305948</v>
      </c>
      <c r="C16" s="11">
        <f t="shared" si="3"/>
        <v>21486284.294325627</v>
      </c>
      <c r="D16" s="35">
        <f t="shared" ref="D16:E16" si="4">SUM(D10:D15)</f>
        <v>23482982</v>
      </c>
      <c r="E16" s="35">
        <f t="shared" si="4"/>
        <v>23482982</v>
      </c>
      <c r="F16" s="36">
        <f t="shared" ref="F16:G16" si="5">SUM(F10:F15)</f>
        <v>24132370.379999999</v>
      </c>
      <c r="G16" s="36">
        <f t="shared" si="5"/>
        <v>24132370.379999999</v>
      </c>
    </row>
    <row r="17" spans="1:7" ht="20.25" customHeight="1" x14ac:dyDescent="0.35">
      <c r="A17" s="10" t="s">
        <v>12</v>
      </c>
      <c r="B17" s="16">
        <v>4473246</v>
      </c>
      <c r="C17" s="16">
        <v>4906008</v>
      </c>
      <c r="D17" s="43">
        <v>5151308.4000000004</v>
      </c>
      <c r="E17" s="43">
        <v>5151308.4000000004</v>
      </c>
      <c r="F17" s="44">
        <v>5408873.8200000003</v>
      </c>
      <c r="G17" s="44">
        <v>5408873.8200000003</v>
      </c>
    </row>
    <row r="18" spans="1:7" ht="20.25" customHeight="1" x14ac:dyDescent="0.35">
      <c r="A18" s="10" t="s">
        <v>13</v>
      </c>
      <c r="B18" s="16">
        <f t="shared" ref="B18:G18" si="6">B16+B17</f>
        <v>26779194</v>
      </c>
      <c r="C18" s="16">
        <f t="shared" si="6"/>
        <v>26392292.294325627</v>
      </c>
      <c r="D18" s="43">
        <f t="shared" ref="D18" si="7">D16+D17</f>
        <v>28634290.399999999</v>
      </c>
      <c r="E18" s="43">
        <f t="shared" si="6"/>
        <v>28634290.399999999</v>
      </c>
      <c r="F18" s="44">
        <f t="shared" ref="F18" si="8">F16+F17</f>
        <v>29541244.199999999</v>
      </c>
      <c r="G18" s="44">
        <f t="shared" si="6"/>
        <v>29541244.199999999</v>
      </c>
    </row>
    <row r="19" spans="1:7" ht="18" customHeight="1" x14ac:dyDescent="0.35">
      <c r="A19" s="20" t="s">
        <v>14</v>
      </c>
      <c r="B19" s="21">
        <f t="shared" ref="B19:G19" si="9">B9-B18</f>
        <v>-856837</v>
      </c>
      <c r="C19" s="21">
        <f t="shared" si="9"/>
        <v>-1117292.2943256274</v>
      </c>
      <c r="D19" s="21">
        <f t="shared" ref="D19" si="10">D9-D18</f>
        <v>-3665290.3999999985</v>
      </c>
      <c r="E19" s="21">
        <f t="shared" si="9"/>
        <v>852709.60000000149</v>
      </c>
      <c r="F19" s="21">
        <f t="shared" ref="F19" si="11">F9-F18</f>
        <v>-4830244.1999999993</v>
      </c>
      <c r="G19" s="21">
        <f t="shared" si="9"/>
        <v>-411244.19999999925</v>
      </c>
    </row>
    <row r="20" spans="1:7" ht="20.25" customHeight="1" thickBot="1" x14ac:dyDescent="0.4">
      <c r="A20" s="22" t="s">
        <v>15</v>
      </c>
      <c r="B20" s="23">
        <f t="shared" ref="B20:G20" si="12">B9/B18</f>
        <v>0.9680036299822915</v>
      </c>
      <c r="C20" s="23">
        <f>C9/C18</f>
        <v>0.9576659624004753</v>
      </c>
      <c r="D20" s="23">
        <f t="shared" ref="D20" si="13">D9/D18</f>
        <v>0.87199646477008563</v>
      </c>
      <c r="E20" s="23">
        <f t="shared" si="12"/>
        <v>1.029779316619629</v>
      </c>
      <c r="F20" s="23">
        <f t="shared" ref="F20" si="14">F9/F18</f>
        <v>0.83649151107860242</v>
      </c>
      <c r="G20" s="23">
        <f t="shared" si="12"/>
        <v>0.98607898173767516</v>
      </c>
    </row>
    <row r="25" spans="1:7" x14ac:dyDescent="0.35">
      <c r="A25" s="3"/>
      <c r="B25" s="24"/>
      <c r="C25" s="24"/>
      <c r="D25" s="24"/>
      <c r="E25" s="24"/>
      <c r="F25" s="24"/>
      <c r="G25" s="24"/>
    </row>
    <row r="26" spans="1:7" x14ac:dyDescent="0.35">
      <c r="B26" s="25"/>
      <c r="C26" s="25"/>
      <c r="D26" s="25"/>
      <c r="E26" s="25"/>
      <c r="F26" s="25"/>
      <c r="G26" s="25"/>
    </row>
    <row r="27" spans="1:7" x14ac:dyDescent="0.35">
      <c r="B27" s="25"/>
      <c r="C27" s="25"/>
      <c r="D27" s="25"/>
      <c r="E27" s="25"/>
      <c r="F27" s="25"/>
      <c r="G27" s="25"/>
    </row>
    <row r="28" spans="1:7" x14ac:dyDescent="0.35">
      <c r="B28" s="25"/>
      <c r="C28" s="26"/>
      <c r="D28" s="26"/>
      <c r="E28" s="26"/>
      <c r="F28" s="26"/>
      <c r="G28" s="26"/>
    </row>
    <row r="29" spans="1:7" x14ac:dyDescent="0.35">
      <c r="B29" s="25"/>
      <c r="C29" s="26"/>
      <c r="D29" s="26"/>
      <c r="E29" s="26"/>
      <c r="F29" s="26"/>
      <c r="G29" s="26"/>
    </row>
    <row r="30" spans="1:7" x14ac:dyDescent="0.35">
      <c r="B30" s="25"/>
      <c r="C30" s="26"/>
      <c r="D30" s="26"/>
      <c r="E30" s="26"/>
      <c r="F30" s="26"/>
      <c r="G30" s="26"/>
    </row>
    <row r="31" spans="1:7" s="3" customFormat="1" x14ac:dyDescent="0.35">
      <c r="B31" s="27"/>
      <c r="C31" s="27"/>
      <c r="D31" s="27"/>
      <c r="E31" s="27"/>
      <c r="F31" s="27"/>
      <c r="G31" s="27"/>
    </row>
  </sheetData>
  <pageMargins left="0.7" right="0.7" top="0.75" bottom="0.75" header="0.3" footer="0.3"/>
  <pageSetup paperSize="9" orientation="landscape" r:id="rId1"/>
  <headerFooter>
    <oddHeader xml:space="preserve">&amp;LLiite 3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zoomScale="86" zoomScaleNormal="100" workbookViewId="0">
      <selection activeCell="A2" sqref="A2"/>
    </sheetView>
  </sheetViews>
  <sheetFormatPr defaultColWidth="9.1796875" defaultRowHeight="14.5" x14ac:dyDescent="0.35"/>
  <cols>
    <col min="1" max="1" width="31" style="2" customWidth="1"/>
    <col min="2" max="6" width="16" style="2" customWidth="1"/>
    <col min="7" max="7" width="15.453125" style="2" customWidth="1"/>
    <col min="8" max="8" width="13.1796875" style="2" customWidth="1"/>
    <col min="9" max="10" width="9.81640625" style="2" bestFit="1" customWidth="1"/>
    <col min="11" max="16384" width="9.1796875" style="2"/>
  </cols>
  <sheetData>
    <row r="2" spans="1:10" ht="18.5" x14ac:dyDescent="0.45">
      <c r="A2" s="1" t="s">
        <v>17</v>
      </c>
    </row>
    <row r="3" spans="1:10" ht="15" thickBot="1" x14ac:dyDescent="0.4">
      <c r="A3" s="3"/>
    </row>
    <row r="4" spans="1:10" ht="62.5" thickBot="1" x14ac:dyDescent="0.4">
      <c r="A4" s="18"/>
      <c r="B4" s="19" t="s">
        <v>16</v>
      </c>
      <c r="C4" s="19" t="s">
        <v>19</v>
      </c>
      <c r="D4" s="19" t="s">
        <v>20</v>
      </c>
      <c r="E4" s="19" t="s">
        <v>22</v>
      </c>
      <c r="F4" s="19" t="s">
        <v>21</v>
      </c>
      <c r="G4" s="19" t="s">
        <v>23</v>
      </c>
    </row>
    <row r="5" spans="1:10" ht="20.25" customHeight="1" x14ac:dyDescent="0.35">
      <c r="A5" s="4" t="s">
        <v>0</v>
      </c>
      <c r="B5" s="5">
        <v>220248</v>
      </c>
      <c r="C5" s="28">
        <v>247000</v>
      </c>
      <c r="D5" s="29">
        <v>267000</v>
      </c>
      <c r="E5" s="29">
        <v>267000</v>
      </c>
      <c r="F5" s="30">
        <v>270000</v>
      </c>
      <c r="G5" s="30">
        <v>270000</v>
      </c>
    </row>
    <row r="6" spans="1:10" ht="20.25" customHeight="1" x14ac:dyDescent="0.35">
      <c r="A6" s="6" t="s">
        <v>1</v>
      </c>
      <c r="B6" s="7">
        <v>1033046</v>
      </c>
      <c r="C6" s="7">
        <v>1018000</v>
      </c>
      <c r="D6" s="31">
        <v>1030000</v>
      </c>
      <c r="E6" s="31">
        <v>1183000</v>
      </c>
      <c r="F6" s="32">
        <v>1030000</v>
      </c>
      <c r="G6" s="32">
        <v>1190000</v>
      </c>
      <c r="I6" s="17"/>
    </row>
    <row r="7" spans="1:10" ht="20.25" customHeight="1" x14ac:dyDescent="0.35">
      <c r="A7" s="6" t="s">
        <v>2</v>
      </c>
      <c r="B7" s="7">
        <v>-254</v>
      </c>
      <c r="C7" s="7">
        <v>0</v>
      </c>
      <c r="D7" s="31">
        <v>0</v>
      </c>
      <c r="E7" s="31">
        <v>0</v>
      </c>
      <c r="F7" s="32">
        <v>0</v>
      </c>
      <c r="G7" s="32">
        <v>0</v>
      </c>
    </row>
    <row r="8" spans="1:10" ht="20.25" customHeight="1" x14ac:dyDescent="0.35">
      <c r="A8" s="8" t="s">
        <v>3</v>
      </c>
      <c r="B8" s="9">
        <v>27</v>
      </c>
      <c r="C8" s="9">
        <v>90000</v>
      </c>
      <c r="D8" s="33">
        <v>0</v>
      </c>
      <c r="E8" s="33">
        <v>0</v>
      </c>
      <c r="F8" s="34">
        <v>0</v>
      </c>
      <c r="G8" s="34">
        <v>0</v>
      </c>
    </row>
    <row r="9" spans="1:10" ht="20.25" customHeight="1" x14ac:dyDescent="0.35">
      <c r="A9" s="10" t="s">
        <v>4</v>
      </c>
      <c r="B9" s="11">
        <f t="shared" ref="B9" si="0">SUM(B5:B8)</f>
        <v>1253067</v>
      </c>
      <c r="C9" s="11">
        <f>SUM(C5:C8)</f>
        <v>1355000</v>
      </c>
      <c r="D9" s="35">
        <f t="shared" ref="D9" si="1">SUM(D5:D8)</f>
        <v>1297000</v>
      </c>
      <c r="E9" s="35">
        <f t="shared" ref="E9:G9" si="2">SUM(E5:E8)</f>
        <v>1450000</v>
      </c>
      <c r="F9" s="36">
        <f t="shared" ref="F9" si="3">SUM(F5:F8)</f>
        <v>1300000</v>
      </c>
      <c r="G9" s="36">
        <f t="shared" si="2"/>
        <v>1460000</v>
      </c>
    </row>
    <row r="10" spans="1:10" ht="20.25" customHeight="1" x14ac:dyDescent="0.35">
      <c r="A10" s="12" t="s">
        <v>5</v>
      </c>
      <c r="B10" s="13">
        <v>0</v>
      </c>
      <c r="C10" s="13">
        <v>0</v>
      </c>
      <c r="D10" s="37">
        <v>0</v>
      </c>
      <c r="E10" s="37">
        <v>0</v>
      </c>
      <c r="F10" s="38">
        <v>0</v>
      </c>
      <c r="G10" s="38">
        <v>0</v>
      </c>
    </row>
    <row r="11" spans="1:10" ht="20.25" customHeight="1" x14ac:dyDescent="0.35">
      <c r="A11" s="6" t="s">
        <v>6</v>
      </c>
      <c r="B11" s="14">
        <v>678191</v>
      </c>
      <c r="C11" s="14">
        <v>883411.92749999999</v>
      </c>
      <c r="D11" s="39">
        <v>820331</v>
      </c>
      <c r="E11" s="39">
        <v>820331</v>
      </c>
      <c r="F11" s="40">
        <v>835000</v>
      </c>
      <c r="G11" s="40">
        <v>835000</v>
      </c>
    </row>
    <row r="12" spans="1:10" ht="20.25" customHeight="1" x14ac:dyDescent="0.35">
      <c r="A12" s="6" t="s">
        <v>7</v>
      </c>
      <c r="B12" s="14">
        <v>104629</v>
      </c>
      <c r="C12" s="14">
        <v>52321</v>
      </c>
      <c r="D12" s="39">
        <v>97000</v>
      </c>
      <c r="E12" s="39">
        <v>97000</v>
      </c>
      <c r="F12" s="40">
        <v>97000</v>
      </c>
      <c r="G12" s="40">
        <v>97000</v>
      </c>
    </row>
    <row r="13" spans="1:10" ht="20.25" customHeight="1" x14ac:dyDescent="0.35">
      <c r="A13" s="6" t="s">
        <v>8</v>
      </c>
      <c r="B13" s="14">
        <v>1144358</v>
      </c>
      <c r="C13" s="14">
        <v>1310583</v>
      </c>
      <c r="D13" s="39">
        <v>1324200</v>
      </c>
      <c r="E13" s="39">
        <v>1324200</v>
      </c>
      <c r="F13" s="40">
        <v>1330000</v>
      </c>
      <c r="G13" s="40">
        <v>1330000</v>
      </c>
    </row>
    <row r="14" spans="1:10" ht="20.25" customHeight="1" x14ac:dyDescent="0.35">
      <c r="A14" s="6" t="s">
        <v>9</v>
      </c>
      <c r="B14" s="14">
        <v>1791038</v>
      </c>
      <c r="C14" s="14">
        <v>1791038</v>
      </c>
      <c r="D14" s="39">
        <v>1842240.67</v>
      </c>
      <c r="E14" s="39">
        <v>1842240.67</v>
      </c>
      <c r="F14" s="40">
        <v>1842240.67</v>
      </c>
      <c r="G14" s="40">
        <v>1842240.67</v>
      </c>
      <c r="I14" s="17"/>
      <c r="J14" s="17"/>
    </row>
    <row r="15" spans="1:10" ht="20.25" customHeight="1" x14ac:dyDescent="0.35">
      <c r="A15" s="8" t="s">
        <v>10</v>
      </c>
      <c r="B15" s="15">
        <v>4550</v>
      </c>
      <c r="C15" s="15">
        <v>5000</v>
      </c>
      <c r="D15" s="41">
        <v>5000</v>
      </c>
      <c r="E15" s="41">
        <v>5000</v>
      </c>
      <c r="F15" s="42">
        <v>5000</v>
      </c>
      <c r="G15" s="42">
        <v>5000</v>
      </c>
    </row>
    <row r="16" spans="1:10" ht="20.25" customHeight="1" x14ac:dyDescent="0.35">
      <c r="A16" s="10" t="s">
        <v>11</v>
      </c>
      <c r="B16" s="11">
        <f t="shared" ref="B16:E16" si="4">SUM(B10:B15)</f>
        <v>3722766</v>
      </c>
      <c r="C16" s="11">
        <f t="shared" si="4"/>
        <v>4042353.9275000002</v>
      </c>
      <c r="D16" s="35">
        <f t="shared" ref="D16" si="5">SUM(D10:D15)</f>
        <v>4088771.67</v>
      </c>
      <c r="E16" s="35">
        <f t="shared" si="4"/>
        <v>4088771.67</v>
      </c>
      <c r="F16" s="36">
        <f t="shared" ref="F16:G16" si="6">SUM(F10:F15)</f>
        <v>4109240.67</v>
      </c>
      <c r="G16" s="36">
        <f t="shared" si="6"/>
        <v>4109240.67</v>
      </c>
    </row>
    <row r="17" spans="1:7" ht="20.25" customHeight="1" x14ac:dyDescent="0.35">
      <c r="A17" s="10" t="s">
        <v>12</v>
      </c>
      <c r="B17" s="16">
        <v>631532</v>
      </c>
      <c r="C17" s="16">
        <v>688914</v>
      </c>
      <c r="D17" s="43">
        <v>723359.70000000007</v>
      </c>
      <c r="E17" s="43">
        <v>723359.70000000007</v>
      </c>
      <c r="F17" s="44">
        <v>759527.68500000006</v>
      </c>
      <c r="G17" s="44">
        <v>759527.68500000006</v>
      </c>
    </row>
    <row r="18" spans="1:7" ht="20.25" customHeight="1" x14ac:dyDescent="0.35">
      <c r="A18" s="10" t="s">
        <v>13</v>
      </c>
      <c r="B18" s="16">
        <f t="shared" ref="B18:G18" si="7">B16+B17</f>
        <v>4354298</v>
      </c>
      <c r="C18" s="16">
        <f t="shared" si="7"/>
        <v>4731267.9275000002</v>
      </c>
      <c r="D18" s="43">
        <f t="shared" si="7"/>
        <v>4812131.37</v>
      </c>
      <c r="E18" s="43">
        <f t="shared" si="7"/>
        <v>4812131.37</v>
      </c>
      <c r="F18" s="44">
        <f t="shared" si="7"/>
        <v>4868768.3550000004</v>
      </c>
      <c r="G18" s="44">
        <f t="shared" si="7"/>
        <v>4868768.3550000004</v>
      </c>
    </row>
    <row r="19" spans="1:7" ht="18" customHeight="1" x14ac:dyDescent="0.35">
      <c r="A19" s="20" t="s">
        <v>14</v>
      </c>
      <c r="B19" s="21">
        <f t="shared" ref="B19:G19" si="8">B9-B18</f>
        <v>-3101231</v>
      </c>
      <c r="C19" s="21">
        <f t="shared" si="8"/>
        <v>-3376267.9275000002</v>
      </c>
      <c r="D19" s="21">
        <f t="shared" si="8"/>
        <v>-3515131.37</v>
      </c>
      <c r="E19" s="21">
        <f t="shared" si="8"/>
        <v>-3362131.37</v>
      </c>
      <c r="F19" s="21">
        <f t="shared" si="8"/>
        <v>-3568768.3550000004</v>
      </c>
      <c r="G19" s="21">
        <f t="shared" si="8"/>
        <v>-3408768.3550000004</v>
      </c>
    </row>
    <row r="20" spans="1:7" ht="20.25" customHeight="1" thickBot="1" x14ac:dyDescent="0.4">
      <c r="A20" s="22" t="s">
        <v>15</v>
      </c>
      <c r="B20" s="23">
        <f t="shared" ref="B20:G20" si="9">B9/B18</f>
        <v>0.28777704236136342</v>
      </c>
      <c r="C20" s="23">
        <f t="shared" si="9"/>
        <v>0.28639257399146734</v>
      </c>
      <c r="D20" s="23">
        <f t="shared" si="9"/>
        <v>0.26952713886528828</v>
      </c>
      <c r="E20" s="23">
        <f t="shared" si="9"/>
        <v>0.30132178207761606</v>
      </c>
      <c r="F20" s="23">
        <f t="shared" si="9"/>
        <v>0.26700797926953335</v>
      </c>
      <c r="G20" s="23">
        <f t="shared" si="9"/>
        <v>0.29987049979501434</v>
      </c>
    </row>
    <row r="25" spans="1:7" x14ac:dyDescent="0.35">
      <c r="A25" s="3"/>
      <c r="B25" s="24"/>
      <c r="C25" s="24"/>
      <c r="D25" s="24"/>
      <c r="E25" s="24"/>
      <c r="F25" s="24"/>
      <c r="G25" s="24"/>
    </row>
    <row r="26" spans="1:7" x14ac:dyDescent="0.35">
      <c r="B26" s="25"/>
      <c r="C26" s="25"/>
      <c r="D26" s="25"/>
      <c r="E26" s="25"/>
      <c r="F26" s="25"/>
      <c r="G26" s="25"/>
    </row>
    <row r="27" spans="1:7" x14ac:dyDescent="0.35">
      <c r="B27" s="25"/>
      <c r="C27" s="25"/>
      <c r="D27" s="25"/>
      <c r="E27" s="25"/>
      <c r="F27" s="25"/>
      <c r="G27" s="25"/>
    </row>
    <row r="28" spans="1:7" x14ac:dyDescent="0.35">
      <c r="B28" s="25"/>
      <c r="C28" s="26"/>
      <c r="D28" s="26"/>
      <c r="E28" s="26"/>
      <c r="F28" s="26"/>
      <c r="G28" s="26"/>
    </row>
    <row r="29" spans="1:7" x14ac:dyDescent="0.35">
      <c r="B29" s="25"/>
      <c r="C29" s="26"/>
      <c r="D29" s="26"/>
      <c r="E29" s="26"/>
      <c r="F29" s="26"/>
      <c r="G29" s="26"/>
    </row>
    <row r="30" spans="1:7" x14ac:dyDescent="0.35">
      <c r="B30" s="25"/>
      <c r="C30" s="26"/>
      <c r="D30" s="26"/>
      <c r="E30" s="26"/>
      <c r="F30" s="26"/>
      <c r="G30" s="26"/>
    </row>
    <row r="31" spans="1:7" s="3" customFormat="1" x14ac:dyDescent="0.35">
      <c r="B31" s="27"/>
      <c r="C31" s="27"/>
      <c r="D31" s="27"/>
      <c r="E31" s="27"/>
      <c r="F31" s="27"/>
      <c r="G31" s="27"/>
    </row>
  </sheetData>
  <pageMargins left="0.7" right="0.7" top="0.75" bottom="0.75" header="0.3" footer="0.3"/>
  <pageSetup paperSize="9" orientation="landscape" r:id="rId1"/>
  <headerFooter>
    <oddHeader>&amp;LLiite 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topLeftCell="A8" zoomScale="86" zoomScaleNormal="100" workbookViewId="0">
      <selection activeCell="H10" sqref="H10"/>
    </sheetView>
  </sheetViews>
  <sheetFormatPr defaultColWidth="9.1796875" defaultRowHeight="14.5" x14ac:dyDescent="0.35"/>
  <cols>
    <col min="1" max="1" width="31" style="2" customWidth="1"/>
    <col min="2" max="6" width="16" style="2" customWidth="1"/>
    <col min="7" max="7" width="15.453125" style="2" customWidth="1"/>
    <col min="8" max="8" width="13.1796875" style="2" customWidth="1"/>
    <col min="9" max="10" width="9.81640625" style="2" bestFit="1" customWidth="1"/>
    <col min="11" max="16384" width="9.1796875" style="2"/>
  </cols>
  <sheetData>
    <row r="2" spans="1:10" ht="18.5" x14ac:dyDescent="0.45">
      <c r="A2" s="1" t="s">
        <v>24</v>
      </c>
    </row>
    <row r="3" spans="1:10" ht="15" thickBot="1" x14ac:dyDescent="0.4">
      <c r="A3" s="3"/>
    </row>
    <row r="4" spans="1:10" ht="62.5" thickBot="1" x14ac:dyDescent="0.4">
      <c r="A4" s="18"/>
      <c r="B4" s="19" t="s">
        <v>16</v>
      </c>
      <c r="C4" s="19" t="s">
        <v>19</v>
      </c>
      <c r="D4" s="19" t="s">
        <v>20</v>
      </c>
      <c r="E4" s="19" t="s">
        <v>22</v>
      </c>
      <c r="F4" s="19" t="s">
        <v>21</v>
      </c>
      <c r="G4" s="19" t="s">
        <v>23</v>
      </c>
    </row>
    <row r="5" spans="1:10" ht="20.25" customHeight="1" x14ac:dyDescent="0.35">
      <c r="A5" s="4" t="s">
        <v>0</v>
      </c>
      <c r="B5" s="5">
        <v>31437</v>
      </c>
      <c r="C5" s="28">
        <v>31000</v>
      </c>
      <c r="D5" s="29">
        <v>31000</v>
      </c>
      <c r="E5" s="29">
        <v>31000</v>
      </c>
      <c r="F5" s="30">
        <v>31000</v>
      </c>
      <c r="G5" s="30">
        <v>31000</v>
      </c>
    </row>
    <row r="6" spans="1:10" ht="20.25" customHeight="1" x14ac:dyDescent="0.35">
      <c r="A6" s="6" t="s">
        <v>1</v>
      </c>
      <c r="B6" s="7">
        <v>362056</v>
      </c>
      <c r="C6" s="7">
        <v>350000</v>
      </c>
      <c r="D6" s="31">
        <v>350000</v>
      </c>
      <c r="E6" s="31">
        <v>350000</v>
      </c>
      <c r="F6" s="32">
        <v>350000</v>
      </c>
      <c r="G6" s="32">
        <v>350000</v>
      </c>
      <c r="I6" s="17"/>
    </row>
    <row r="7" spans="1:10" ht="20.25" customHeight="1" x14ac:dyDescent="0.35">
      <c r="A7" s="6" t="s">
        <v>2</v>
      </c>
      <c r="B7" s="7">
        <v>-4395</v>
      </c>
      <c r="C7" s="7">
        <v>0</v>
      </c>
      <c r="D7" s="31">
        <v>0</v>
      </c>
      <c r="E7" s="31">
        <v>0</v>
      </c>
      <c r="F7" s="32">
        <v>0</v>
      </c>
      <c r="G7" s="32">
        <v>0</v>
      </c>
    </row>
    <row r="8" spans="1:10" ht="20.25" customHeight="1" x14ac:dyDescent="0.35">
      <c r="A8" s="8" t="s">
        <v>3</v>
      </c>
      <c r="B8" s="9">
        <v>0</v>
      </c>
      <c r="C8" s="9">
        <v>0</v>
      </c>
      <c r="D8" s="33">
        <v>0</v>
      </c>
      <c r="E8" s="33">
        <v>0</v>
      </c>
      <c r="F8" s="34">
        <v>0</v>
      </c>
      <c r="G8" s="34">
        <v>0</v>
      </c>
    </row>
    <row r="9" spans="1:10" ht="20.25" customHeight="1" x14ac:dyDescent="0.35">
      <c r="A9" s="10" t="s">
        <v>4</v>
      </c>
      <c r="B9" s="11">
        <f t="shared" ref="B9" si="0">SUM(B5:B8)</f>
        <v>389098</v>
      </c>
      <c r="C9" s="11">
        <f>SUM(C5:C8)</f>
        <v>381000</v>
      </c>
      <c r="D9" s="35">
        <f t="shared" ref="D9:G9" si="1">SUM(D5:D8)</f>
        <v>381000</v>
      </c>
      <c r="E9" s="35">
        <f t="shared" si="1"/>
        <v>381000</v>
      </c>
      <c r="F9" s="36">
        <f t="shared" si="1"/>
        <v>381000</v>
      </c>
      <c r="G9" s="36">
        <f t="shared" si="1"/>
        <v>381000</v>
      </c>
    </row>
    <row r="10" spans="1:10" ht="20.25" customHeight="1" x14ac:dyDescent="0.35">
      <c r="A10" s="12" t="s">
        <v>5</v>
      </c>
      <c r="B10" s="13">
        <v>0</v>
      </c>
      <c r="C10" s="13">
        <v>0</v>
      </c>
      <c r="D10" s="37">
        <v>0</v>
      </c>
      <c r="E10" s="37">
        <v>0</v>
      </c>
      <c r="F10" s="38">
        <v>0</v>
      </c>
      <c r="G10" s="38">
        <v>0</v>
      </c>
    </row>
    <row r="11" spans="1:10" ht="20.25" customHeight="1" x14ac:dyDescent="0.35">
      <c r="A11" s="6" t="s">
        <v>6</v>
      </c>
      <c r="B11" s="14">
        <v>669208</v>
      </c>
      <c r="C11" s="14">
        <v>533091.58109999995</v>
      </c>
      <c r="D11" s="39">
        <v>535000</v>
      </c>
      <c r="E11" s="39">
        <v>535000</v>
      </c>
      <c r="F11" s="40">
        <v>535000</v>
      </c>
      <c r="G11" s="40">
        <v>535000</v>
      </c>
    </row>
    <row r="12" spans="1:10" ht="20.25" customHeight="1" x14ac:dyDescent="0.35">
      <c r="A12" s="6" t="s">
        <v>7</v>
      </c>
      <c r="B12" s="14">
        <v>28695</v>
      </c>
      <c r="C12" s="14">
        <v>36643.757908369647</v>
      </c>
      <c r="D12" s="39">
        <v>37000</v>
      </c>
      <c r="E12" s="39">
        <v>37000</v>
      </c>
      <c r="F12" s="40">
        <v>37000</v>
      </c>
      <c r="G12" s="40">
        <v>37000</v>
      </c>
    </row>
    <row r="13" spans="1:10" ht="20.25" customHeight="1" x14ac:dyDescent="0.35">
      <c r="A13" s="6" t="s">
        <v>8</v>
      </c>
      <c r="B13" s="14">
        <v>151549</v>
      </c>
      <c r="C13" s="14">
        <v>344086.97182999999</v>
      </c>
      <c r="D13" s="39">
        <v>345000</v>
      </c>
      <c r="E13" s="39">
        <v>345000</v>
      </c>
      <c r="F13" s="40">
        <v>345000</v>
      </c>
      <c r="G13" s="40">
        <v>345000</v>
      </c>
    </row>
    <row r="14" spans="1:10" ht="20.25" customHeight="1" x14ac:dyDescent="0.35">
      <c r="A14" s="6" t="s">
        <v>9</v>
      </c>
      <c r="B14" s="14">
        <v>27526.39</v>
      </c>
      <c r="C14" s="14">
        <v>9175.4599999999991</v>
      </c>
      <c r="D14" s="39">
        <v>0</v>
      </c>
      <c r="E14" s="39">
        <v>0</v>
      </c>
      <c r="F14" s="40">
        <v>0</v>
      </c>
      <c r="G14" s="40">
        <v>0</v>
      </c>
      <c r="I14" s="17"/>
      <c r="J14" s="17"/>
    </row>
    <row r="15" spans="1:10" ht="20.25" customHeight="1" x14ac:dyDescent="0.35">
      <c r="A15" s="8" t="s">
        <v>10</v>
      </c>
      <c r="B15" s="15">
        <v>4293</v>
      </c>
      <c r="C15" s="15">
        <v>5000</v>
      </c>
      <c r="D15" s="41">
        <v>5000</v>
      </c>
      <c r="E15" s="41">
        <v>5000</v>
      </c>
      <c r="F15" s="42">
        <v>5000</v>
      </c>
      <c r="G15" s="42">
        <v>5000</v>
      </c>
    </row>
    <row r="16" spans="1:10" ht="20.25" customHeight="1" x14ac:dyDescent="0.35">
      <c r="A16" s="10" t="s">
        <v>11</v>
      </c>
      <c r="B16" s="11">
        <f t="shared" ref="B16:G16" si="2">SUM(B10:B15)</f>
        <v>881271.39</v>
      </c>
      <c r="C16" s="11">
        <f t="shared" si="2"/>
        <v>927997.77083836962</v>
      </c>
      <c r="D16" s="35">
        <f t="shared" si="2"/>
        <v>922000</v>
      </c>
      <c r="E16" s="35">
        <f t="shared" si="2"/>
        <v>922000</v>
      </c>
      <c r="F16" s="36">
        <f t="shared" si="2"/>
        <v>922000</v>
      </c>
      <c r="G16" s="36">
        <f t="shared" si="2"/>
        <v>922000</v>
      </c>
    </row>
    <row r="17" spans="1:7" ht="20.25" customHeight="1" x14ac:dyDescent="0.35">
      <c r="A17" s="10" t="s">
        <v>12</v>
      </c>
      <c r="B17" s="16">
        <v>255179</v>
      </c>
      <c r="C17" s="16">
        <v>247000</v>
      </c>
      <c r="D17" s="43">
        <v>247000</v>
      </c>
      <c r="E17" s="43">
        <v>247000</v>
      </c>
      <c r="F17" s="44">
        <v>247000</v>
      </c>
      <c r="G17" s="44">
        <v>247000</v>
      </c>
    </row>
    <row r="18" spans="1:7" ht="20.25" customHeight="1" x14ac:dyDescent="0.35">
      <c r="A18" s="10" t="s">
        <v>13</v>
      </c>
      <c r="B18" s="16">
        <f t="shared" ref="B18:G18" si="3">B16+B17</f>
        <v>1136450.3900000001</v>
      </c>
      <c r="C18" s="16">
        <f t="shared" si="3"/>
        <v>1174997.7708383696</v>
      </c>
      <c r="D18" s="43">
        <f t="shared" si="3"/>
        <v>1169000</v>
      </c>
      <c r="E18" s="43">
        <f t="shared" si="3"/>
        <v>1169000</v>
      </c>
      <c r="F18" s="44">
        <f t="shared" si="3"/>
        <v>1169000</v>
      </c>
      <c r="G18" s="44">
        <f t="shared" si="3"/>
        <v>1169000</v>
      </c>
    </row>
    <row r="19" spans="1:7" ht="18" customHeight="1" x14ac:dyDescent="0.35">
      <c r="A19" s="20" t="s">
        <v>14</v>
      </c>
      <c r="B19" s="21">
        <f t="shared" ref="B19:G19" si="4">B9-B18</f>
        <v>-747352.39000000013</v>
      </c>
      <c r="C19" s="21">
        <f t="shared" si="4"/>
        <v>-793997.77083836962</v>
      </c>
      <c r="D19" s="21">
        <f t="shared" si="4"/>
        <v>-788000</v>
      </c>
      <c r="E19" s="21">
        <f t="shared" si="4"/>
        <v>-788000</v>
      </c>
      <c r="F19" s="21">
        <f t="shared" si="4"/>
        <v>-788000</v>
      </c>
      <c r="G19" s="21">
        <f t="shared" si="4"/>
        <v>-788000</v>
      </c>
    </row>
    <row r="20" spans="1:7" ht="20.25" customHeight="1" thickBot="1" x14ac:dyDescent="0.4">
      <c r="A20" s="22" t="s">
        <v>15</v>
      </c>
      <c r="B20" s="23">
        <f t="shared" ref="B20:G20" si="5">B9/B18</f>
        <v>0.34238010160742693</v>
      </c>
      <c r="C20" s="23">
        <f t="shared" si="5"/>
        <v>0.32425593431394656</v>
      </c>
      <c r="D20" s="23">
        <f t="shared" si="5"/>
        <v>0.32591958939264326</v>
      </c>
      <c r="E20" s="23">
        <f t="shared" si="5"/>
        <v>0.32591958939264326</v>
      </c>
      <c r="F20" s="23">
        <f t="shared" si="5"/>
        <v>0.32591958939264326</v>
      </c>
      <c r="G20" s="23">
        <f t="shared" si="5"/>
        <v>0.32591958939264326</v>
      </c>
    </row>
    <row r="25" spans="1:7" x14ac:dyDescent="0.35">
      <c r="A25" s="3"/>
      <c r="B25" s="24"/>
      <c r="C25" s="24"/>
      <c r="D25" s="24"/>
      <c r="E25" s="24"/>
      <c r="F25" s="24"/>
      <c r="G25" s="24"/>
    </row>
    <row r="26" spans="1:7" x14ac:dyDescent="0.35">
      <c r="B26" s="25"/>
      <c r="C26" s="25"/>
      <c r="D26" s="25"/>
      <c r="E26" s="25"/>
      <c r="F26" s="25"/>
      <c r="G26" s="25"/>
    </row>
    <row r="27" spans="1:7" x14ac:dyDescent="0.35">
      <c r="B27" s="25"/>
      <c r="C27" s="25"/>
      <c r="D27" s="25"/>
      <c r="E27" s="25"/>
      <c r="F27" s="25"/>
      <c r="G27" s="25"/>
    </row>
    <row r="28" spans="1:7" x14ac:dyDescent="0.35">
      <c r="B28" s="25"/>
      <c r="C28" s="26"/>
      <c r="D28" s="26"/>
      <c r="E28" s="26"/>
      <c r="F28" s="26"/>
      <c r="G28" s="26"/>
    </row>
    <row r="29" spans="1:7" x14ac:dyDescent="0.35">
      <c r="B29" s="25"/>
      <c r="C29" s="26"/>
      <c r="D29" s="26"/>
      <c r="E29" s="26"/>
      <c r="F29" s="26"/>
      <c r="G29" s="26"/>
    </row>
    <row r="30" spans="1:7" x14ac:dyDescent="0.35">
      <c r="B30" s="25"/>
      <c r="C30" s="26"/>
      <c r="D30" s="26"/>
      <c r="E30" s="26"/>
      <c r="F30" s="26"/>
      <c r="G30" s="26"/>
    </row>
    <row r="31" spans="1:7" s="3" customFormat="1" x14ac:dyDescent="0.35">
      <c r="B31" s="27"/>
      <c r="C31" s="27"/>
      <c r="D31" s="27"/>
      <c r="E31" s="27"/>
      <c r="F31" s="27"/>
      <c r="G31" s="27"/>
    </row>
  </sheetData>
  <pageMargins left="0.7" right="0.7" top="0.75" bottom="0.75" header="0.3" footer="0.3"/>
  <pageSetup paperSize="9" orientation="landscape" r:id="rId1"/>
  <headerFooter>
    <oddHeader>&amp;LLiite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topLeftCell="A3" zoomScale="86" zoomScaleNormal="100" workbookViewId="0">
      <selection activeCell="H4" sqref="H4"/>
    </sheetView>
  </sheetViews>
  <sheetFormatPr defaultColWidth="9.1796875" defaultRowHeight="14.5" x14ac:dyDescent="0.35"/>
  <cols>
    <col min="1" max="1" width="31" style="2" customWidth="1"/>
    <col min="2" max="6" width="16" style="2" customWidth="1"/>
    <col min="7" max="7" width="15.453125" style="2" customWidth="1"/>
    <col min="8" max="8" width="13.1796875" style="2" customWidth="1"/>
    <col min="9" max="10" width="9.81640625" style="2" bestFit="1" customWidth="1"/>
    <col min="11" max="16384" width="9.1796875" style="2"/>
  </cols>
  <sheetData>
    <row r="2" spans="1:10" ht="18.5" x14ac:dyDescent="0.45">
      <c r="A2" s="1" t="s">
        <v>25</v>
      </c>
    </row>
    <row r="3" spans="1:10" ht="15" thickBot="1" x14ac:dyDescent="0.4">
      <c r="A3" s="3"/>
    </row>
    <row r="4" spans="1:10" ht="62.5" thickBot="1" x14ac:dyDescent="0.4">
      <c r="A4" s="18"/>
      <c r="B4" s="19" t="s">
        <v>16</v>
      </c>
      <c r="C4" s="19" t="s">
        <v>19</v>
      </c>
      <c r="D4" s="19" t="s">
        <v>20</v>
      </c>
      <c r="E4" s="19" t="s">
        <v>22</v>
      </c>
      <c r="F4" s="19" t="s">
        <v>21</v>
      </c>
      <c r="G4" s="19" t="s">
        <v>23</v>
      </c>
    </row>
    <row r="5" spans="1:10" ht="20.25" customHeight="1" x14ac:dyDescent="0.35">
      <c r="A5" s="4" t="s">
        <v>0</v>
      </c>
      <c r="B5" s="5">
        <v>87712</v>
      </c>
      <c r="C5" s="28">
        <v>94500</v>
      </c>
      <c r="D5" s="29">
        <v>94500</v>
      </c>
      <c r="E5" s="29">
        <v>94500</v>
      </c>
      <c r="F5" s="30">
        <v>96000</v>
      </c>
      <c r="G5" s="30">
        <v>96000</v>
      </c>
    </row>
    <row r="6" spans="1:10" ht="20.25" customHeight="1" x14ac:dyDescent="0.35">
      <c r="A6" s="6" t="s">
        <v>1</v>
      </c>
      <c r="B6" s="7">
        <v>429082</v>
      </c>
      <c r="C6" s="7">
        <v>405000</v>
      </c>
      <c r="D6" s="31">
        <v>410000</v>
      </c>
      <c r="E6" s="31">
        <v>410000</v>
      </c>
      <c r="F6" s="32">
        <v>410000</v>
      </c>
      <c r="G6" s="32">
        <v>410000</v>
      </c>
      <c r="I6" s="17"/>
    </row>
    <row r="7" spans="1:10" ht="20.25" customHeight="1" x14ac:dyDescent="0.35">
      <c r="A7" s="6" t="s">
        <v>2</v>
      </c>
      <c r="B7" s="7">
        <v>-129</v>
      </c>
      <c r="C7" s="7">
        <v>0</v>
      </c>
      <c r="D7" s="31">
        <v>0</v>
      </c>
      <c r="E7" s="31">
        <v>0</v>
      </c>
      <c r="F7" s="32">
        <v>0</v>
      </c>
      <c r="G7" s="32">
        <v>0</v>
      </c>
    </row>
    <row r="8" spans="1:10" ht="20.25" customHeight="1" x14ac:dyDescent="0.35">
      <c r="A8" s="8" t="s">
        <v>3</v>
      </c>
      <c r="B8" s="9">
        <v>0</v>
      </c>
      <c r="C8" s="9">
        <v>0</v>
      </c>
      <c r="D8" s="33">
        <v>0</v>
      </c>
      <c r="E8" s="33">
        <v>0</v>
      </c>
      <c r="F8" s="34">
        <v>0</v>
      </c>
      <c r="G8" s="34">
        <v>0</v>
      </c>
    </row>
    <row r="9" spans="1:10" ht="20.25" customHeight="1" x14ac:dyDescent="0.35">
      <c r="A9" s="10" t="s">
        <v>4</v>
      </c>
      <c r="B9" s="11">
        <f t="shared" ref="B9" si="0">SUM(B5:B8)</f>
        <v>516665</v>
      </c>
      <c r="C9" s="11">
        <f>SUM(C5:C8)</f>
        <v>499500</v>
      </c>
      <c r="D9" s="35">
        <f t="shared" ref="D9:G9" si="1">SUM(D5:D8)</f>
        <v>504500</v>
      </c>
      <c r="E9" s="35">
        <f t="shared" si="1"/>
        <v>504500</v>
      </c>
      <c r="F9" s="36">
        <f t="shared" si="1"/>
        <v>506000</v>
      </c>
      <c r="G9" s="36">
        <f t="shared" si="1"/>
        <v>506000</v>
      </c>
    </row>
    <row r="10" spans="1:10" ht="20.25" customHeight="1" x14ac:dyDescent="0.35">
      <c r="A10" s="12" t="s">
        <v>5</v>
      </c>
      <c r="B10" s="13">
        <v>0</v>
      </c>
      <c r="C10" s="13">
        <v>0</v>
      </c>
      <c r="D10" s="37">
        <v>0</v>
      </c>
      <c r="E10" s="37">
        <v>0</v>
      </c>
      <c r="F10" s="38">
        <v>0</v>
      </c>
      <c r="G10" s="38">
        <v>0</v>
      </c>
    </row>
    <row r="11" spans="1:10" ht="20.25" customHeight="1" x14ac:dyDescent="0.35">
      <c r="A11" s="6" t="s">
        <v>6</v>
      </c>
      <c r="B11" s="14">
        <v>157421</v>
      </c>
      <c r="C11" s="14">
        <v>179351.30729999999</v>
      </c>
      <c r="D11" s="39">
        <v>190000</v>
      </c>
      <c r="E11" s="39">
        <v>190000</v>
      </c>
      <c r="F11" s="40">
        <v>190000</v>
      </c>
      <c r="G11" s="40">
        <v>190000</v>
      </c>
    </row>
    <row r="12" spans="1:10" ht="20.25" customHeight="1" x14ac:dyDescent="0.35">
      <c r="A12" s="6" t="s">
        <v>7</v>
      </c>
      <c r="B12" s="14">
        <v>7270</v>
      </c>
      <c r="C12" s="14">
        <v>7500</v>
      </c>
      <c r="D12" s="39">
        <v>7500</v>
      </c>
      <c r="E12" s="39">
        <v>7500</v>
      </c>
      <c r="F12" s="40">
        <v>7700</v>
      </c>
      <c r="G12" s="40">
        <v>7700</v>
      </c>
    </row>
    <row r="13" spans="1:10" ht="20.25" customHeight="1" x14ac:dyDescent="0.35">
      <c r="A13" s="6" t="s">
        <v>8</v>
      </c>
      <c r="B13" s="14">
        <v>72137</v>
      </c>
      <c r="C13" s="14">
        <v>120000</v>
      </c>
      <c r="D13" s="39">
        <v>95000</v>
      </c>
      <c r="E13" s="39">
        <v>95000</v>
      </c>
      <c r="F13" s="40">
        <v>100000</v>
      </c>
      <c r="G13" s="40">
        <v>100000</v>
      </c>
    </row>
    <row r="14" spans="1:10" ht="20.25" customHeight="1" x14ac:dyDescent="0.35">
      <c r="A14" s="6" t="s">
        <v>9</v>
      </c>
      <c r="B14" s="14">
        <v>84345.600000000006</v>
      </c>
      <c r="C14" s="14">
        <v>0</v>
      </c>
      <c r="D14" s="39">
        <v>0</v>
      </c>
      <c r="E14" s="39">
        <v>0</v>
      </c>
      <c r="F14" s="40">
        <v>0</v>
      </c>
      <c r="G14" s="40">
        <v>0</v>
      </c>
      <c r="I14" s="17"/>
      <c r="J14" s="17"/>
    </row>
    <row r="15" spans="1:10" ht="20.25" customHeight="1" x14ac:dyDescent="0.35">
      <c r="A15" s="8" t="s">
        <v>10</v>
      </c>
      <c r="B15" s="15">
        <v>0</v>
      </c>
      <c r="C15" s="15">
        <v>0</v>
      </c>
      <c r="D15" s="41">
        <v>0</v>
      </c>
      <c r="E15" s="41">
        <v>0</v>
      </c>
      <c r="F15" s="42">
        <v>0</v>
      </c>
      <c r="G15" s="42">
        <v>0</v>
      </c>
    </row>
    <row r="16" spans="1:10" ht="20.25" customHeight="1" x14ac:dyDescent="0.35">
      <c r="A16" s="10" t="s">
        <v>11</v>
      </c>
      <c r="B16" s="11">
        <f t="shared" ref="B16:G16" si="2">SUM(B10:B15)</f>
        <v>321173.59999999998</v>
      </c>
      <c r="C16" s="11">
        <f t="shared" si="2"/>
        <v>306851.30729999999</v>
      </c>
      <c r="D16" s="35">
        <f t="shared" si="2"/>
        <v>292500</v>
      </c>
      <c r="E16" s="35">
        <f t="shared" si="2"/>
        <v>292500</v>
      </c>
      <c r="F16" s="36">
        <f t="shared" si="2"/>
        <v>297700</v>
      </c>
      <c r="G16" s="36">
        <f t="shared" si="2"/>
        <v>297700</v>
      </c>
    </row>
    <row r="17" spans="1:7" ht="20.25" customHeight="1" x14ac:dyDescent="0.35">
      <c r="A17" s="10" t="s">
        <v>12</v>
      </c>
      <c r="B17" s="16">
        <v>85026</v>
      </c>
      <c r="C17" s="16">
        <v>87000</v>
      </c>
      <c r="D17" s="43">
        <v>87000</v>
      </c>
      <c r="E17" s="43">
        <v>87000</v>
      </c>
      <c r="F17" s="44">
        <v>87000</v>
      </c>
      <c r="G17" s="44">
        <v>87000</v>
      </c>
    </row>
    <row r="18" spans="1:7" ht="20.25" customHeight="1" x14ac:dyDescent="0.35">
      <c r="A18" s="10" t="s">
        <v>13</v>
      </c>
      <c r="B18" s="16">
        <f t="shared" ref="B18:G18" si="3">B16+B17</f>
        <v>406199.6</v>
      </c>
      <c r="C18" s="16">
        <f t="shared" si="3"/>
        <v>393851.30729999999</v>
      </c>
      <c r="D18" s="43">
        <f t="shared" si="3"/>
        <v>379500</v>
      </c>
      <c r="E18" s="43">
        <f t="shared" si="3"/>
        <v>379500</v>
      </c>
      <c r="F18" s="44">
        <f t="shared" si="3"/>
        <v>384700</v>
      </c>
      <c r="G18" s="44">
        <f t="shared" si="3"/>
        <v>384700</v>
      </c>
    </row>
    <row r="19" spans="1:7" ht="18" customHeight="1" x14ac:dyDescent="0.35">
      <c r="A19" s="20" t="s">
        <v>14</v>
      </c>
      <c r="B19" s="21">
        <f t="shared" ref="B19:G19" si="4">B9-B18</f>
        <v>110465.40000000002</v>
      </c>
      <c r="C19" s="21">
        <f t="shared" si="4"/>
        <v>105648.69270000001</v>
      </c>
      <c r="D19" s="21">
        <f t="shared" si="4"/>
        <v>125000</v>
      </c>
      <c r="E19" s="21">
        <f t="shared" si="4"/>
        <v>125000</v>
      </c>
      <c r="F19" s="21">
        <f t="shared" si="4"/>
        <v>121300</v>
      </c>
      <c r="G19" s="21">
        <f t="shared" si="4"/>
        <v>121300</v>
      </c>
    </row>
    <row r="20" spans="1:7" ht="20.25" customHeight="1" thickBot="1" x14ac:dyDescent="0.4">
      <c r="A20" s="22" t="s">
        <v>15</v>
      </c>
      <c r="B20" s="23">
        <f t="shared" ref="B20:G20" si="5">B9/B18</f>
        <v>1.2719485691270991</v>
      </c>
      <c r="C20" s="23">
        <f t="shared" si="5"/>
        <v>1.2682451238368659</v>
      </c>
      <c r="D20" s="23">
        <f t="shared" si="5"/>
        <v>1.3293807641633728</v>
      </c>
      <c r="E20" s="23">
        <f t="shared" si="5"/>
        <v>1.3293807641633728</v>
      </c>
      <c r="F20" s="23">
        <f t="shared" si="5"/>
        <v>1.3153106316610346</v>
      </c>
      <c r="G20" s="23">
        <f t="shared" si="5"/>
        <v>1.3153106316610346</v>
      </c>
    </row>
    <row r="25" spans="1:7" x14ac:dyDescent="0.35">
      <c r="A25" s="3"/>
      <c r="B25" s="24"/>
      <c r="C25" s="24"/>
      <c r="D25" s="24"/>
      <c r="E25" s="24"/>
      <c r="F25" s="24"/>
      <c r="G25" s="24"/>
    </row>
    <row r="26" spans="1:7" x14ac:dyDescent="0.35">
      <c r="B26" s="25"/>
      <c r="C26" s="25"/>
      <c r="D26" s="25"/>
      <c r="E26" s="25"/>
      <c r="F26" s="25"/>
      <c r="G26" s="25"/>
    </row>
    <row r="27" spans="1:7" x14ac:dyDescent="0.35">
      <c r="B27" s="25"/>
      <c r="C27" s="25"/>
      <c r="D27" s="25"/>
      <c r="E27" s="25"/>
      <c r="F27" s="25"/>
      <c r="G27" s="25"/>
    </row>
    <row r="28" spans="1:7" x14ac:dyDescent="0.35">
      <c r="B28" s="25"/>
      <c r="C28" s="26"/>
      <c r="D28" s="26"/>
      <c r="E28" s="26"/>
      <c r="F28" s="26"/>
      <c r="G28" s="26"/>
    </row>
    <row r="29" spans="1:7" x14ac:dyDescent="0.35">
      <c r="B29" s="25"/>
      <c r="C29" s="26"/>
      <c r="D29" s="26"/>
      <c r="E29" s="26"/>
      <c r="F29" s="26"/>
      <c r="G29" s="26"/>
    </row>
    <row r="30" spans="1:7" x14ac:dyDescent="0.35">
      <c r="B30" s="25"/>
      <c r="C30" s="26"/>
      <c r="D30" s="26"/>
      <c r="E30" s="26"/>
      <c r="F30" s="26"/>
      <c r="G30" s="26"/>
    </row>
    <row r="31" spans="1:7" s="3" customFormat="1" x14ac:dyDescent="0.35">
      <c r="B31" s="27"/>
      <c r="C31" s="27"/>
      <c r="D31" s="27"/>
      <c r="E31" s="27"/>
      <c r="F31" s="27"/>
      <c r="G31" s="27"/>
    </row>
  </sheetData>
  <pageMargins left="0.7" right="0.7" top="0.75" bottom="0.75" header="0.3" footer="0.3"/>
  <pageSetup paperSize="9" orientation="landscape" r:id="rId1"/>
  <headerFooter>
    <oddHeader>&amp;LLiite 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tabSelected="1" zoomScale="86" zoomScaleNormal="100" workbookViewId="0">
      <selection activeCell="H6" sqref="H6"/>
    </sheetView>
  </sheetViews>
  <sheetFormatPr defaultColWidth="9.1796875" defaultRowHeight="14.5" x14ac:dyDescent="0.35"/>
  <cols>
    <col min="1" max="1" width="31" style="2" customWidth="1"/>
    <col min="2" max="6" width="16" style="2" customWidth="1"/>
    <col min="7" max="7" width="15.453125" style="2" customWidth="1"/>
    <col min="8" max="8" width="13.1796875" style="2" customWidth="1"/>
    <col min="9" max="10" width="9.81640625" style="2" bestFit="1" customWidth="1"/>
    <col min="11" max="16384" width="9.1796875" style="2"/>
  </cols>
  <sheetData>
    <row r="2" spans="1:10" ht="18.5" x14ac:dyDescent="0.45">
      <c r="A2" s="1" t="s">
        <v>26</v>
      </c>
    </row>
    <row r="3" spans="1:10" ht="15" thickBot="1" x14ac:dyDescent="0.4">
      <c r="A3" s="3"/>
    </row>
    <row r="4" spans="1:10" ht="62.5" thickBot="1" x14ac:dyDescent="0.4">
      <c r="A4" s="18"/>
      <c r="B4" s="19" t="s">
        <v>16</v>
      </c>
      <c r="C4" s="19" t="s">
        <v>19</v>
      </c>
      <c r="D4" s="19" t="s">
        <v>20</v>
      </c>
      <c r="E4" s="19" t="s">
        <v>22</v>
      </c>
      <c r="F4" s="19" t="s">
        <v>21</v>
      </c>
      <c r="G4" s="19" t="s">
        <v>23</v>
      </c>
    </row>
    <row r="5" spans="1:10" ht="20.25" customHeight="1" x14ac:dyDescent="0.35">
      <c r="A5" s="4" t="s">
        <v>0</v>
      </c>
      <c r="B5" s="5">
        <v>0</v>
      </c>
      <c r="C5" s="28">
        <v>0</v>
      </c>
      <c r="D5" s="29">
        <v>0</v>
      </c>
      <c r="E5" s="29">
        <v>0</v>
      </c>
      <c r="F5" s="30">
        <v>0</v>
      </c>
      <c r="G5" s="30">
        <v>0</v>
      </c>
    </row>
    <row r="6" spans="1:10" ht="20.25" customHeight="1" x14ac:dyDescent="0.35">
      <c r="A6" s="6" t="s">
        <v>1</v>
      </c>
      <c r="B6" s="7">
        <v>249311</v>
      </c>
      <c r="C6" s="7">
        <v>245000</v>
      </c>
      <c r="D6" s="31">
        <v>250000</v>
      </c>
      <c r="E6" s="31">
        <v>250000</v>
      </c>
      <c r="F6" s="32">
        <v>260000</v>
      </c>
      <c r="G6" s="32">
        <v>260000</v>
      </c>
      <c r="I6" s="17"/>
    </row>
    <row r="7" spans="1:10" ht="20.25" customHeight="1" x14ac:dyDescent="0.35">
      <c r="A7" s="6" t="s">
        <v>2</v>
      </c>
      <c r="B7" s="7">
        <v>0</v>
      </c>
      <c r="C7" s="7">
        <v>0</v>
      </c>
      <c r="D7" s="31">
        <v>0</v>
      </c>
      <c r="E7" s="31">
        <v>0</v>
      </c>
      <c r="F7" s="32">
        <v>0</v>
      </c>
      <c r="G7" s="32">
        <v>0</v>
      </c>
    </row>
    <row r="8" spans="1:10" ht="20.25" customHeight="1" x14ac:dyDescent="0.35">
      <c r="A8" s="8" t="s">
        <v>3</v>
      </c>
      <c r="B8" s="9">
        <v>0</v>
      </c>
      <c r="C8" s="9">
        <v>0</v>
      </c>
      <c r="D8" s="33">
        <v>0</v>
      </c>
      <c r="E8" s="33">
        <v>0</v>
      </c>
      <c r="F8" s="34">
        <v>0</v>
      </c>
      <c r="G8" s="34">
        <v>0</v>
      </c>
    </row>
    <row r="9" spans="1:10" ht="20.25" customHeight="1" x14ac:dyDescent="0.35">
      <c r="A9" s="10" t="s">
        <v>4</v>
      </c>
      <c r="B9" s="11">
        <f t="shared" ref="B9" si="0">SUM(B5:B8)</f>
        <v>249311</v>
      </c>
      <c r="C9" s="11">
        <f>SUM(C5:C8)</f>
        <v>245000</v>
      </c>
      <c r="D9" s="35">
        <f t="shared" ref="D9:G9" si="1">SUM(D5:D8)</f>
        <v>250000</v>
      </c>
      <c r="E9" s="35">
        <f t="shared" si="1"/>
        <v>250000</v>
      </c>
      <c r="F9" s="36">
        <f t="shared" si="1"/>
        <v>260000</v>
      </c>
      <c r="G9" s="36">
        <f t="shared" si="1"/>
        <v>260000</v>
      </c>
    </row>
    <row r="10" spans="1:10" ht="20.25" customHeight="1" x14ac:dyDescent="0.35">
      <c r="A10" s="12" t="s">
        <v>5</v>
      </c>
      <c r="B10" s="13">
        <v>1042</v>
      </c>
      <c r="C10" s="13">
        <v>2000</v>
      </c>
      <c r="D10" s="37">
        <v>2000</v>
      </c>
      <c r="E10" s="37">
        <v>2000</v>
      </c>
      <c r="F10" s="38">
        <v>2000</v>
      </c>
      <c r="G10" s="38">
        <v>2000</v>
      </c>
    </row>
    <row r="11" spans="1:10" ht="20.25" customHeight="1" x14ac:dyDescent="0.35">
      <c r="A11" s="6" t="s">
        <v>6</v>
      </c>
      <c r="B11" s="14">
        <v>1505858</v>
      </c>
      <c r="C11" s="14">
        <v>1613040.0105000001</v>
      </c>
      <c r="D11" s="39">
        <v>1720838.078035122</v>
      </c>
      <c r="E11" s="39">
        <v>1720838.078035122</v>
      </c>
      <c r="F11" s="40">
        <v>1730000</v>
      </c>
      <c r="G11" s="40">
        <v>1730000</v>
      </c>
    </row>
    <row r="12" spans="1:10" ht="20.25" customHeight="1" x14ac:dyDescent="0.35">
      <c r="A12" s="6" t="s">
        <v>7</v>
      </c>
      <c r="B12" s="14">
        <v>116086.24</v>
      </c>
      <c r="C12" s="14">
        <v>66213.677333558386</v>
      </c>
      <c r="D12" s="39">
        <v>70000</v>
      </c>
      <c r="E12" s="39">
        <v>70000</v>
      </c>
      <c r="F12" s="40">
        <v>70000</v>
      </c>
      <c r="G12" s="40">
        <v>70000</v>
      </c>
    </row>
    <row r="13" spans="1:10" ht="20.25" customHeight="1" x14ac:dyDescent="0.35">
      <c r="A13" s="6" t="s">
        <v>8</v>
      </c>
      <c r="B13" s="14">
        <v>260572.85</v>
      </c>
      <c r="C13" s="14">
        <v>408540</v>
      </c>
      <c r="D13" s="39">
        <v>361000</v>
      </c>
      <c r="E13" s="39">
        <v>361000</v>
      </c>
      <c r="F13" s="40">
        <v>365000</v>
      </c>
      <c r="G13" s="40">
        <v>365000</v>
      </c>
    </row>
    <row r="14" spans="1:10" ht="20.25" customHeight="1" x14ac:dyDescent="0.35">
      <c r="A14" s="6" t="s">
        <v>9</v>
      </c>
      <c r="B14" s="14">
        <v>105441.9</v>
      </c>
      <c r="C14" s="14">
        <v>105441.9</v>
      </c>
      <c r="D14" s="39">
        <v>105441.9</v>
      </c>
      <c r="E14" s="39">
        <v>105441.9</v>
      </c>
      <c r="F14" s="40">
        <v>105441.9</v>
      </c>
      <c r="G14" s="40">
        <v>105441.9</v>
      </c>
      <c r="I14" s="17"/>
      <c r="J14" s="17"/>
    </row>
    <row r="15" spans="1:10" ht="20.25" customHeight="1" x14ac:dyDescent="0.35">
      <c r="A15" s="8" t="s">
        <v>10</v>
      </c>
      <c r="B15" s="15">
        <v>15606</v>
      </c>
      <c r="C15" s="15">
        <v>23000</v>
      </c>
      <c r="D15" s="41">
        <v>23000</v>
      </c>
      <c r="E15" s="41">
        <v>23000</v>
      </c>
      <c r="F15" s="42">
        <v>23000</v>
      </c>
      <c r="G15" s="42">
        <v>23000</v>
      </c>
    </row>
    <row r="16" spans="1:10" ht="20.25" customHeight="1" x14ac:dyDescent="0.35">
      <c r="A16" s="10" t="s">
        <v>11</v>
      </c>
      <c r="B16" s="11">
        <f t="shared" ref="B16:G16" si="2">SUM(B10:B15)</f>
        <v>2004606.99</v>
      </c>
      <c r="C16" s="11">
        <f t="shared" si="2"/>
        <v>2218235.5878335587</v>
      </c>
      <c r="D16" s="35">
        <f t="shared" si="2"/>
        <v>2282279.9780351217</v>
      </c>
      <c r="E16" s="35">
        <f t="shared" si="2"/>
        <v>2282279.9780351217</v>
      </c>
      <c r="F16" s="36">
        <f t="shared" si="2"/>
        <v>2295441.9</v>
      </c>
      <c r="G16" s="36">
        <f t="shared" si="2"/>
        <v>2295441.9</v>
      </c>
    </row>
    <row r="17" spans="1:7" ht="20.25" customHeight="1" x14ac:dyDescent="0.35">
      <c r="A17" s="10" t="s">
        <v>12</v>
      </c>
      <c r="B17" s="16">
        <v>719680</v>
      </c>
      <c r="C17" s="16">
        <v>787627</v>
      </c>
      <c r="D17" s="43">
        <v>800000</v>
      </c>
      <c r="E17" s="43">
        <v>800000</v>
      </c>
      <c r="F17" s="44">
        <v>800000</v>
      </c>
      <c r="G17" s="44">
        <v>800000</v>
      </c>
    </row>
    <row r="18" spans="1:7" ht="20.25" customHeight="1" x14ac:dyDescent="0.35">
      <c r="A18" s="10" t="s">
        <v>13</v>
      </c>
      <c r="B18" s="16">
        <f t="shared" ref="B18:G18" si="3">B16+B17</f>
        <v>2724286.99</v>
      </c>
      <c r="C18" s="16">
        <f t="shared" si="3"/>
        <v>3005862.5878335587</v>
      </c>
      <c r="D18" s="43">
        <f t="shared" si="3"/>
        <v>3082279.9780351217</v>
      </c>
      <c r="E18" s="43">
        <f t="shared" si="3"/>
        <v>3082279.9780351217</v>
      </c>
      <c r="F18" s="44">
        <f t="shared" si="3"/>
        <v>3095441.9</v>
      </c>
      <c r="G18" s="44">
        <f t="shared" si="3"/>
        <v>3095441.9</v>
      </c>
    </row>
    <row r="19" spans="1:7" ht="18" customHeight="1" x14ac:dyDescent="0.35">
      <c r="A19" s="20" t="s">
        <v>14</v>
      </c>
      <c r="B19" s="21">
        <f t="shared" ref="B19:G19" si="4">B9-B18</f>
        <v>-2474975.9900000002</v>
      </c>
      <c r="C19" s="21">
        <f t="shared" si="4"/>
        <v>-2760862.5878335587</v>
      </c>
      <c r="D19" s="21">
        <f t="shared" si="4"/>
        <v>-2832279.9780351217</v>
      </c>
      <c r="E19" s="21">
        <f t="shared" si="4"/>
        <v>-2832279.9780351217</v>
      </c>
      <c r="F19" s="21">
        <f t="shared" si="4"/>
        <v>-2835441.9</v>
      </c>
      <c r="G19" s="21">
        <f t="shared" si="4"/>
        <v>-2835441.9</v>
      </c>
    </row>
    <row r="20" spans="1:7" ht="20.25" customHeight="1" thickBot="1" x14ac:dyDescent="0.4">
      <c r="A20" s="22" t="s">
        <v>15</v>
      </c>
      <c r="B20" s="23">
        <f t="shared" ref="B20:G20" si="5">B9/B18</f>
        <v>9.1514220386891026E-2</v>
      </c>
      <c r="C20" s="23">
        <f t="shared" si="5"/>
        <v>8.1507385264933535E-2</v>
      </c>
      <c r="D20" s="23">
        <f t="shared" si="5"/>
        <v>8.1108790175306825E-2</v>
      </c>
      <c r="E20" s="23">
        <f t="shared" si="5"/>
        <v>8.1108790175306825E-2</v>
      </c>
      <c r="F20" s="23">
        <f t="shared" si="5"/>
        <v>8.3994469416466835E-2</v>
      </c>
      <c r="G20" s="23">
        <f t="shared" si="5"/>
        <v>8.3994469416466835E-2</v>
      </c>
    </row>
    <row r="25" spans="1:7" x14ac:dyDescent="0.35">
      <c r="A25" s="3"/>
      <c r="B25" s="24"/>
      <c r="C25" s="24"/>
      <c r="D25" s="24"/>
      <c r="E25" s="24"/>
      <c r="F25" s="24"/>
      <c r="G25" s="24"/>
    </row>
    <row r="26" spans="1:7" x14ac:dyDescent="0.35">
      <c r="B26" s="25"/>
      <c r="C26" s="25"/>
      <c r="D26" s="25"/>
      <c r="E26" s="25"/>
      <c r="F26" s="25"/>
      <c r="G26" s="25"/>
    </row>
    <row r="27" spans="1:7" x14ac:dyDescent="0.35">
      <c r="B27" s="25"/>
      <c r="C27" s="25"/>
      <c r="D27" s="25"/>
      <c r="E27" s="25"/>
      <c r="F27" s="25"/>
      <c r="G27" s="25"/>
    </row>
    <row r="28" spans="1:7" x14ac:dyDescent="0.35">
      <c r="B28" s="25"/>
      <c r="C28" s="26"/>
      <c r="D28" s="26"/>
      <c r="E28" s="26"/>
      <c r="F28" s="26"/>
      <c r="G28" s="26"/>
    </row>
    <row r="29" spans="1:7" x14ac:dyDescent="0.35">
      <c r="B29" s="25"/>
      <c r="C29" s="26"/>
      <c r="D29" s="26"/>
      <c r="E29" s="26"/>
      <c r="F29" s="26"/>
      <c r="G29" s="26"/>
    </row>
    <row r="30" spans="1:7" x14ac:dyDescent="0.35">
      <c r="B30" s="25"/>
      <c r="C30" s="26"/>
      <c r="D30" s="26"/>
      <c r="E30" s="26"/>
      <c r="F30" s="26"/>
      <c r="G30" s="26"/>
    </row>
    <row r="31" spans="1:7" s="3" customFormat="1" x14ac:dyDescent="0.35">
      <c r="B31" s="27"/>
      <c r="C31" s="27"/>
      <c r="D31" s="27"/>
      <c r="E31" s="27"/>
      <c r="F31" s="27"/>
      <c r="G31" s="27"/>
    </row>
  </sheetData>
  <pageMargins left="0.7" right="0.7" top="0.75" bottom="0.75" header="0.3" footer="0.3"/>
  <pageSetup paperSize="9" orientation="landscape" r:id="rId1"/>
  <headerFooter>
    <oddHeader>&amp;LLiite 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Kaupparekisteri</vt:lpstr>
      <vt:lpstr>Yhdistysrekisteri</vt:lpstr>
      <vt:lpstr>Säätiörekisteri</vt:lpstr>
      <vt:lpstr>Yrityskiinnitysrekisteri</vt:lpstr>
      <vt:lpstr>Tilintarkastusvalvonta</vt:lpstr>
      <vt:lpstr>Taul1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 Järvenpää</dc:creator>
  <cp:lastModifiedBy>Juha Järvenpää</cp:lastModifiedBy>
  <cp:lastPrinted>2018-11-21T13:58:40Z</cp:lastPrinted>
  <dcterms:created xsi:type="dcterms:W3CDTF">2016-09-14T05:47:19Z</dcterms:created>
  <dcterms:modified xsi:type="dcterms:W3CDTF">2023-10-02T06:15:11Z</dcterms:modified>
</cp:coreProperties>
</file>