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3050" windowHeight="7710"/>
  </bookViews>
  <sheets>
    <sheet name="Arviointilomake" sheetId="1" r:id="rId1"/>
    <sheet name="parametrit" sheetId="2" r:id="rId2"/>
  </sheets>
  <calcPr calcId="145621"/>
</workbook>
</file>

<file path=xl/calcChain.xml><?xml version="1.0" encoding="utf-8"?>
<calcChain xmlns="http://schemas.openxmlformats.org/spreadsheetml/2006/main">
  <c r="J24" i="1" l="1"/>
  <c r="J31" i="1"/>
  <c r="J30" i="1"/>
  <c r="J29" i="1"/>
  <c r="J27" i="1" l="1"/>
  <c r="J26" i="1"/>
  <c r="J25" i="1"/>
  <c r="J23" i="1"/>
  <c r="J22" i="1"/>
  <c r="J21" i="1"/>
  <c r="J20" i="1"/>
  <c r="J19" i="1"/>
  <c r="J18" i="1"/>
  <c r="J82" i="1" l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28" i="1"/>
  <c r="J17" i="1"/>
  <c r="J16" i="1"/>
  <c r="J15" i="1"/>
  <c r="J14" i="1"/>
  <c r="J13" i="1"/>
  <c r="J12" i="1"/>
  <c r="J11" i="1"/>
  <c r="E3" i="2" l="1"/>
  <c r="E4" i="2"/>
  <c r="E8" i="2"/>
  <c r="E5" i="2"/>
  <c r="E9" i="2"/>
  <c r="E6" i="2"/>
  <c r="E7" i="2"/>
</calcChain>
</file>

<file path=xl/sharedStrings.xml><?xml version="1.0" encoding="utf-8"?>
<sst xmlns="http://schemas.openxmlformats.org/spreadsheetml/2006/main" count="78" uniqueCount="42">
  <si>
    <t>Pvm.:</t>
  </si>
  <si>
    <t>Organisaatio:</t>
  </si>
  <si>
    <t>Arvioija:</t>
  </si>
  <si>
    <t>Arvioitava kohde</t>
  </si>
  <si>
    <t>Arviointitulos</t>
  </si>
  <si>
    <t>Tulosluokat</t>
  </si>
  <si>
    <t>0: Ei tiedossa, ei pystytä arvioimaan</t>
  </si>
  <si>
    <t>Periaatetason arkkitehtuurilinjaukset</t>
  </si>
  <si>
    <t>Vastuut ja roolitus</t>
  </si>
  <si>
    <t>Organisointi ja resurssit</t>
  </si>
  <si>
    <t>Selitys tai perustelu</t>
  </si>
  <si>
    <t>6/2014</t>
  </si>
  <si>
    <t>X: Yhteentoimivuus ei vielä mahdollista</t>
  </si>
  <si>
    <t>Milloin kansallisesti mahdollista</t>
  </si>
  <si>
    <t>Milloin kansallisesti suosilteltua tai välttämätöntä</t>
  </si>
  <si>
    <t>Tavoiteaika
omassa
organisaatiossa</t>
  </si>
  <si>
    <t>Yhteentoimivuuden kehittämisen toimeenpano organisaatiossa</t>
  </si>
  <si>
    <t>1: Ei yhteentoimiva, ei aktiivista kehittämistä</t>
  </si>
  <si>
    <t>2: Ei yhteentoimiva, kehittäminen käynnissä</t>
  </si>
  <si>
    <t>3: Osittain yhteentoimiva, ei aktiivista kehittämistä</t>
  </si>
  <si>
    <t>4: Osittain yhteentoimiva, kehittäminen käynnissä</t>
  </si>
  <si>
    <t>5: Yhteentoimiva</t>
  </si>
  <si>
    <t>Yhteentoimivuuden arviointilomake</t>
  </si>
  <si>
    <t>Toiminta-arkkitehtuuri</t>
  </si>
  <si>
    <t>Tietoarkkitehtuuri</t>
  </si>
  <si>
    <t>Teknologia-arkkitehtuuri</t>
  </si>
  <si>
    <t>1/2014</t>
  </si>
  <si>
    <t>Tietojärjestelmäarkkitehtuuri</t>
  </si>
  <si>
    <t>Aktiivinen yhteentoimivuuden edistäminen</t>
  </si>
  <si>
    <t>6/2015</t>
  </si>
  <si>
    <t>&lt;Viitearkkitentuurin linjausväittämä, esim. organisaatio sitoutuu viitearkkitehtuurin KA-periaatteisiin&gt;</t>
  </si>
  <si>
    <t>&lt;Viitearkkitehtuurin linjausväittämä&gt;</t>
  </si>
  <si>
    <t>&lt;Esim. Organisaatio on perehtynyt KA-menetelmään ja tuntee sen keskeiset periaatteet ja näkökulmat&gt;</t>
  </si>
  <si>
    <t>&lt;yhteentoimivuuden kehittämistä koskeva väittämä&gt;</t>
  </si>
  <si>
    <t>&lt;läpiviennin vastuita ja roolitusta koskeva väittämä&gt;</t>
  </si>
  <si>
    <t>&lt;esim. Johto on vastuuttanut yhteentoimivuuden varmistamisen yhdelle taholle tai henkilölle&gt;</t>
  </si>
  <si>
    <t>&lt;esim. Yhteentoimivuuden varmistamisen läpiviennin roolit on määritetty kattavasti&gt;</t>
  </si>
  <si>
    <t>&lt;Esim. Johto on varannut yhteentoimivuuden varmistamisen läpiviennin vastuuhenkilölle riittävästi työaikaa&gt;</t>
  </si>
  <si>
    <t>&lt;Esim. Viitearkkitehtuurin toteuttamisen kustannuksille on arvio ja johto on hyväksynyt sen&gt;</t>
  </si>
  <si>
    <t>&lt;Yhteentoimivuuden toimeenpanon organisointia ja resursseja koskeva väittämä&gt;</t>
  </si>
  <si>
    <t>&lt;Viitearkkitehtuuri&gt;</t>
  </si>
  <si>
    <t>&lt;Viitearkkitehtuurin nimi&gt;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</si>
</sst>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6" fillId="2" borderId="1" xfId="0" applyFont="1" applyFill="1" applyBorder="1"/>
    <xf numFmtId="0" fontId="9" fillId="2" borderId="1" xfId="0" applyFont="1" applyFill="1" applyBorder="1"/>
    <xf numFmtId="0" fontId="4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quotePrefix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10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2" fillId="0" borderId="0" xfId="0" applyFont="1"/>
    <xf numFmtId="0" fontId="1" fillId="0" borderId="0" xfId="0" applyFont="1"/>
    <xf numFmtId="0" fontId="11" fillId="0" borderId="0" xfId="0" applyFont="1"/>
    <xf numFmtId="0" fontId="4" fillId="3" borderId="0" xfId="0" applyFont="1" applyFill="1" applyBorder="1" applyAlignment="1">
      <alignment horizontal="left"/>
    </xf>
  </cellXfs>
  <cellStyles count="1">
    <cellStyle name="Normal" xfId="0" builtinId="0"/>
  </cellStyles>
  <dxfs count="72"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79998168889431442"/>
        </patternFill>
      </fill>
    </dxf>
    <dxf>
      <fill>
        <patternFill>
          <bgColor rgb="FFA1D58F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A1D58F"/>
      <color rgb="FF94CEFE"/>
      <color rgb="FFFF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600"/>
              <a:t>Yhteentoimivuusarvio</a:t>
            </a:r>
          </a:p>
        </c:rich>
      </c:tx>
      <c:layout>
        <c:manualLayout>
          <c:xMode val="edge"/>
          <c:yMode val="edge"/>
          <c:x val="0.23634711286089238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2077865266841"/>
          <c:y val="0.12037037037037036"/>
          <c:w val="0.49722222222222223"/>
          <c:h val="0.82870370370370372"/>
        </c:manualLayout>
      </c:layout>
      <c:pie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FF9801"/>
              </a:solidFill>
              <a:ln w="1905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94CEFE"/>
              </a:solidFill>
              <a:ln w="19050"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A1D58F"/>
              </a:solidFill>
              <a:ln w="19050"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parametrit!$B$3:$B$9</c:f>
              <c:strCache>
                <c:ptCount val="7"/>
                <c:pt idx="0">
                  <c:v>X: Yhteentoimivuus ei vielä mahdollista</c:v>
                </c:pt>
                <c:pt idx="1">
                  <c:v>0: Ei tiedossa, ei pystytä arvioimaan</c:v>
                </c:pt>
                <c:pt idx="2">
                  <c:v>1: Ei yhteentoimiva, ei aktiivista kehittämistä</c:v>
                </c:pt>
                <c:pt idx="3">
                  <c:v>2: Ei yhteentoimiva, kehittäminen käynnissä</c:v>
                </c:pt>
                <c:pt idx="4">
                  <c:v>3: Osittain yhteentoimiva, ei aktiivista kehittämistä</c:v>
                </c:pt>
                <c:pt idx="5">
                  <c:v>4: Osittain yhteentoimiva, kehittäminen käynnissä</c:v>
                </c:pt>
                <c:pt idx="6">
                  <c:v>5: Yhteentoimiva</c:v>
                </c:pt>
              </c:strCache>
            </c:strRef>
          </c:cat>
          <c:val>
            <c:numRef>
              <c:f>parametrit!$E$3:$E$9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 w="19050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65559711286089239"/>
          <c:y val="0.12269685039370079"/>
          <c:w val="0.32773622047244094"/>
          <c:h val="0.837939632545931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19878</xdr:colOff>
      <xdr:row>10</xdr:row>
      <xdr:rowOff>155048</xdr:rowOff>
    </xdr:from>
    <xdr:to>
      <xdr:col>5</xdr:col>
      <xdr:colOff>487680</xdr:colOff>
      <xdr:row>30</xdr:row>
      <xdr:rowOff>106679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J82"/>
  <sheetViews>
    <sheetView tabSelected="1" zoomScale="120" zoomScaleNormal="120" workbookViewId="0">
      <selection activeCell="K31" sqref="K31"/>
    </sheetView>
  </sheetViews>
  <sheetFormatPr defaultColWidth="8.85546875" defaultRowHeight="12.75" x14ac:dyDescent="0.2"/>
  <cols>
    <col min="1" max="1" width="2.7109375" style="1" customWidth="1"/>
    <col min="2" max="2" width="4.28515625" style="1" customWidth="1"/>
    <col min="3" max="3" width="4.28515625" style="4" customWidth="1"/>
    <col min="4" max="4" width="66.28515625" style="3" customWidth="1"/>
    <col min="5" max="5" width="10.5703125" style="16" customWidth="1"/>
    <col min="6" max="6" width="11.7109375" style="16" hidden="1" customWidth="1"/>
    <col min="7" max="7" width="14.42578125" style="16" customWidth="1"/>
    <col min="8" max="8" width="35.5703125" style="1" customWidth="1"/>
    <col min="9" max="9" width="40.28515625" style="1" customWidth="1"/>
    <col min="10" max="10" width="8.85546875" style="22"/>
    <col min="11" max="16384" width="8.85546875" style="1"/>
  </cols>
  <sheetData>
    <row r="1" spans="2:10" ht="5.65" customHeight="1" x14ac:dyDescent="0.3"/>
    <row r="2" spans="2:10" ht="15.6" x14ac:dyDescent="0.3">
      <c r="B2" s="5" t="s">
        <v>40</v>
      </c>
    </row>
    <row r="3" spans="2:10" ht="5.25" customHeight="1" x14ac:dyDescent="0.3"/>
    <row r="4" spans="2:10" ht="15.6" x14ac:dyDescent="0.3">
      <c r="B4" s="5" t="s">
        <v>22</v>
      </c>
    </row>
    <row r="5" spans="2:10" ht="3.2" customHeight="1" x14ac:dyDescent="0.3"/>
    <row r="6" spans="2:10" ht="13.9" x14ac:dyDescent="0.3">
      <c r="B6" s="3"/>
      <c r="C6" s="6" t="s">
        <v>1</v>
      </c>
      <c r="D6" s="8"/>
      <c r="F6" s="21"/>
    </row>
    <row r="7" spans="2:10" ht="13.9" x14ac:dyDescent="0.3">
      <c r="B7" s="3"/>
      <c r="C7" s="6" t="s">
        <v>2</v>
      </c>
      <c r="D7" s="7"/>
    </row>
    <row r="8" spans="2:10" ht="13.9" x14ac:dyDescent="0.3">
      <c r="B8" s="3"/>
      <c r="C8" s="6" t="s">
        <v>0</v>
      </c>
      <c r="D8" s="7"/>
    </row>
    <row r="9" spans="2:10" ht="5.65" customHeight="1" x14ac:dyDescent="0.3"/>
    <row r="10" spans="2:10" ht="39.6" customHeight="1" x14ac:dyDescent="0.2">
      <c r="B10" s="23" t="s">
        <v>3</v>
      </c>
      <c r="C10" s="23"/>
      <c r="D10" s="23"/>
      <c r="E10" s="18" t="s">
        <v>13</v>
      </c>
      <c r="F10" s="18" t="s">
        <v>14</v>
      </c>
      <c r="G10" s="18" t="s">
        <v>15</v>
      </c>
      <c r="H10" s="9" t="s">
        <v>4</v>
      </c>
      <c r="I10" s="9" t="s">
        <v>10</v>
      </c>
    </row>
    <row r="11" spans="2:10" ht="4.5" customHeight="1" x14ac:dyDescent="0.25">
      <c r="B11" s="14"/>
      <c r="C11" s="11"/>
      <c r="D11" s="19"/>
      <c r="E11" s="17"/>
      <c r="F11" s="17"/>
      <c r="G11" s="17"/>
      <c r="H11" s="12"/>
      <c r="I11" s="13"/>
      <c r="J11" s="22" t="str">
        <f>IF(H11&lt;&gt;"",VLOOKUP($H11,parametrit!$B$3:$C$9,2),"")</f>
        <v/>
      </c>
    </row>
    <row r="12" spans="2:10" x14ac:dyDescent="0.2">
      <c r="B12" s="10" t="s">
        <v>41</v>
      </c>
      <c r="C12" s="11"/>
      <c r="D12" s="19"/>
      <c r="E12" s="17"/>
      <c r="F12" s="17"/>
      <c r="G12" s="17"/>
      <c r="H12" s="12"/>
      <c r="I12" s="13"/>
      <c r="J12" s="22" t="str">
        <f>IF(H12&lt;&gt;"",VLOOKUP($H12,parametrit!$B$3:$C$9,2),"")</f>
        <v/>
      </c>
    </row>
    <row r="13" spans="2:10" ht="13.9" x14ac:dyDescent="0.25">
      <c r="B13" s="14"/>
      <c r="C13" s="11" t="s">
        <v>7</v>
      </c>
      <c r="D13" s="19"/>
      <c r="E13" s="17"/>
      <c r="F13" s="17"/>
      <c r="G13" s="17"/>
      <c r="H13" s="12"/>
      <c r="I13" s="13"/>
      <c r="J13" s="22" t="str">
        <f>IF(H13&lt;&gt;"",VLOOKUP($H13,parametrit!$B$3:$C$9,2),"")</f>
        <v/>
      </c>
    </row>
    <row r="14" spans="2:10" ht="25.5" x14ac:dyDescent="0.2">
      <c r="B14" s="14"/>
      <c r="C14" s="11"/>
      <c r="D14" s="19" t="s">
        <v>30</v>
      </c>
      <c r="E14" s="15" t="s">
        <v>26</v>
      </c>
      <c r="F14" s="17"/>
      <c r="G14" s="17"/>
      <c r="H14" s="12" t="s">
        <v>12</v>
      </c>
      <c r="I14" s="13"/>
      <c r="J14" s="22">
        <f>IF(H14&lt;&gt;"",VLOOKUP($H14,parametrit!$B$3:$C$9,2),"")</f>
        <v>5</v>
      </c>
    </row>
    <row r="15" spans="2:10" x14ac:dyDescent="0.2">
      <c r="B15" s="14"/>
      <c r="C15" s="11"/>
      <c r="D15" s="19" t="s">
        <v>31</v>
      </c>
      <c r="E15" s="15" t="s">
        <v>26</v>
      </c>
      <c r="F15" s="17"/>
      <c r="G15" s="17"/>
      <c r="H15" s="12" t="s">
        <v>6</v>
      </c>
      <c r="I15" s="13"/>
      <c r="J15" s="22">
        <f>IF(H15&lt;&gt;"",VLOOKUP($H15,parametrit!$B$3:$C$9,2),"")</f>
        <v>0</v>
      </c>
    </row>
    <row r="16" spans="2:10" x14ac:dyDescent="0.2">
      <c r="B16" s="14"/>
      <c r="C16" s="11"/>
      <c r="D16" s="19" t="s">
        <v>31</v>
      </c>
      <c r="E16" s="15" t="s">
        <v>26</v>
      </c>
      <c r="F16" s="17"/>
      <c r="G16" s="17"/>
      <c r="H16" s="12" t="s">
        <v>17</v>
      </c>
      <c r="I16" s="13"/>
      <c r="J16" s="22">
        <f>IF(H16&lt;&gt;"",VLOOKUP($H16,parametrit!$B$3:$C$9,2),"")</f>
        <v>1</v>
      </c>
    </row>
    <row r="17" spans="2:10" x14ac:dyDescent="0.2">
      <c r="B17" s="14"/>
      <c r="C17" s="11"/>
      <c r="D17" s="19" t="s">
        <v>31</v>
      </c>
      <c r="E17" s="15" t="s">
        <v>26</v>
      </c>
      <c r="F17" s="17"/>
      <c r="G17" s="17"/>
      <c r="H17" s="12" t="s">
        <v>18</v>
      </c>
      <c r="I17" s="13"/>
      <c r="J17" s="22">
        <f>IF(H17&lt;&gt;"",VLOOKUP($H17,parametrit!$B$3:$C$9,2),"")</f>
        <v>2</v>
      </c>
    </row>
    <row r="18" spans="2:10" ht="13.9" x14ac:dyDescent="0.25">
      <c r="B18" s="14"/>
      <c r="C18" s="11" t="s">
        <v>23</v>
      </c>
      <c r="D18" s="19"/>
      <c r="E18" s="17"/>
      <c r="F18" s="17"/>
      <c r="G18" s="17"/>
      <c r="H18" s="12"/>
      <c r="I18" s="13"/>
      <c r="J18" s="22" t="str">
        <f>IF(H18&lt;&gt;"",VLOOKUP($H18,parametrit!$B$3:$C$9,2),"")</f>
        <v/>
      </c>
    </row>
    <row r="19" spans="2:10" x14ac:dyDescent="0.2">
      <c r="B19" s="14"/>
      <c r="C19" s="11"/>
      <c r="D19" s="19" t="s">
        <v>31</v>
      </c>
      <c r="E19" s="15" t="s">
        <v>11</v>
      </c>
      <c r="F19" s="17"/>
      <c r="G19" s="17"/>
      <c r="H19" s="12" t="s">
        <v>19</v>
      </c>
      <c r="I19" s="13"/>
      <c r="J19" s="22">
        <f>IF(H19&lt;&gt;"",VLOOKUP($H19,parametrit!$B$3:$C$9,2),"")</f>
        <v>3</v>
      </c>
    </row>
    <row r="20" spans="2:10" x14ac:dyDescent="0.2">
      <c r="B20" s="14"/>
      <c r="C20" s="11"/>
      <c r="D20" s="19" t="s">
        <v>31</v>
      </c>
      <c r="E20" s="15" t="s">
        <v>11</v>
      </c>
      <c r="F20" s="17"/>
      <c r="G20" s="17"/>
      <c r="H20" s="12" t="s">
        <v>20</v>
      </c>
      <c r="I20" s="13"/>
      <c r="J20" s="22">
        <f>IF(H20&lt;&gt;"",VLOOKUP($H20,parametrit!$B$3:$C$9,2),"")</f>
        <v>4</v>
      </c>
    </row>
    <row r="21" spans="2:10" x14ac:dyDescent="0.2">
      <c r="B21" s="14"/>
      <c r="C21" s="11"/>
      <c r="D21" s="19" t="s">
        <v>31</v>
      </c>
      <c r="E21" s="15" t="s">
        <v>29</v>
      </c>
      <c r="F21" s="17"/>
      <c r="G21" s="17"/>
      <c r="H21" s="12" t="s">
        <v>21</v>
      </c>
      <c r="I21" s="13"/>
      <c r="J21" s="22">
        <f>IF(H21&lt;&gt;"",VLOOKUP($H21,parametrit!$B$3:$C$9,2),"")</f>
        <v>5</v>
      </c>
    </row>
    <row r="22" spans="2:10" x14ac:dyDescent="0.2">
      <c r="B22" s="14"/>
      <c r="C22" s="11"/>
      <c r="D22" s="19" t="s">
        <v>31</v>
      </c>
      <c r="E22" s="15" t="s">
        <v>29</v>
      </c>
      <c r="F22" s="17"/>
      <c r="G22" s="17"/>
      <c r="H22" s="12"/>
      <c r="I22" s="13"/>
      <c r="J22" s="22" t="str">
        <f>IF(H22&lt;&gt;"",VLOOKUP($H22,parametrit!$B$3:$C$9,2),"")</f>
        <v/>
      </c>
    </row>
    <row r="23" spans="2:10" ht="13.9" x14ac:dyDescent="0.25">
      <c r="B23" s="14"/>
      <c r="C23" s="11" t="s">
        <v>24</v>
      </c>
      <c r="D23" s="19"/>
      <c r="E23" s="17"/>
      <c r="F23" s="17"/>
      <c r="G23" s="17"/>
      <c r="H23" s="12"/>
      <c r="I23" s="13"/>
      <c r="J23" s="22" t="str">
        <f>IF(H23&lt;&gt;"",VLOOKUP($H23,parametrit!$B$3:$C$9,2),"")</f>
        <v/>
      </c>
    </row>
    <row r="24" spans="2:10" x14ac:dyDescent="0.2">
      <c r="B24" s="14"/>
      <c r="C24" s="11"/>
      <c r="D24" s="19" t="s">
        <v>31</v>
      </c>
      <c r="E24" s="15"/>
      <c r="F24" s="17"/>
      <c r="G24" s="17"/>
      <c r="H24" s="12"/>
      <c r="I24" s="13"/>
      <c r="J24" s="22" t="str">
        <f>IF(H24&lt;&gt;"",VLOOKUP($H24,parametrit!$B$3:$C$9,2),"")</f>
        <v/>
      </c>
    </row>
    <row r="25" spans="2:10" x14ac:dyDescent="0.2">
      <c r="B25" s="14"/>
      <c r="C25" s="11"/>
      <c r="D25" s="19" t="s">
        <v>31</v>
      </c>
      <c r="E25" s="15"/>
      <c r="F25" s="17"/>
      <c r="G25" s="17"/>
      <c r="H25" s="12"/>
      <c r="I25" s="13"/>
      <c r="J25" s="22" t="str">
        <f>IF(H25&lt;&gt;"",VLOOKUP($H25,parametrit!$B$3:$C$9,2),"")</f>
        <v/>
      </c>
    </row>
    <row r="26" spans="2:10" x14ac:dyDescent="0.2">
      <c r="B26" s="14"/>
      <c r="C26" s="11"/>
      <c r="D26" s="19" t="s">
        <v>31</v>
      </c>
      <c r="E26" s="15"/>
      <c r="F26" s="17"/>
      <c r="G26" s="17"/>
      <c r="H26" s="12"/>
      <c r="I26" s="13"/>
      <c r="J26" s="22" t="str">
        <f>IF(H26&lt;&gt;"",VLOOKUP($H26,parametrit!$B$3:$C$9,2),"")</f>
        <v/>
      </c>
    </row>
    <row r="27" spans="2:10" x14ac:dyDescent="0.2">
      <c r="B27" s="14"/>
      <c r="C27" s="11"/>
      <c r="D27" s="19" t="s">
        <v>31</v>
      </c>
      <c r="E27" s="15"/>
      <c r="F27" s="17"/>
      <c r="G27" s="17"/>
      <c r="H27" s="12"/>
      <c r="I27" s="13"/>
      <c r="J27" s="22" t="str">
        <f>IF(H27&lt;&gt;"",VLOOKUP($H27,parametrit!$B$3:$C$9,2),"")</f>
        <v/>
      </c>
    </row>
    <row r="28" spans="2:10" x14ac:dyDescent="0.2">
      <c r="B28" s="14"/>
      <c r="C28" s="11" t="s">
        <v>27</v>
      </c>
      <c r="D28" s="19"/>
      <c r="E28" s="17"/>
      <c r="F28" s="17"/>
      <c r="G28" s="17"/>
      <c r="H28" s="12"/>
      <c r="I28" s="13"/>
      <c r="J28" s="22" t="str">
        <f>IF(H28&lt;&gt;"",VLOOKUP($H28,parametrit!$B$3:$C$9,2),"")</f>
        <v/>
      </c>
    </row>
    <row r="29" spans="2:10" x14ac:dyDescent="0.2">
      <c r="B29" s="14"/>
      <c r="C29" s="11"/>
      <c r="D29" s="19" t="s">
        <v>31</v>
      </c>
      <c r="E29" s="15"/>
      <c r="F29" s="17"/>
      <c r="G29" s="17"/>
      <c r="H29" s="12"/>
      <c r="I29" s="13"/>
      <c r="J29" s="22" t="str">
        <f>IF(H29&lt;&gt;"",VLOOKUP($H29,parametrit!$B$3:$C$9,2),"")</f>
        <v/>
      </c>
    </row>
    <row r="30" spans="2:10" x14ac:dyDescent="0.2">
      <c r="B30" s="14"/>
      <c r="C30" s="11"/>
      <c r="D30" s="19" t="s">
        <v>31</v>
      </c>
      <c r="E30" s="15"/>
      <c r="F30" s="17"/>
      <c r="G30" s="17"/>
      <c r="H30" s="12"/>
      <c r="I30" s="13"/>
      <c r="J30" s="22" t="str">
        <f>IF(H30&lt;&gt;"",VLOOKUP($H30,parametrit!$B$3:$C$9,2),"")</f>
        <v/>
      </c>
    </row>
    <row r="31" spans="2:10" x14ac:dyDescent="0.2">
      <c r="B31" s="14"/>
      <c r="C31" s="11"/>
      <c r="D31" s="19" t="s">
        <v>31</v>
      </c>
      <c r="E31" s="15"/>
      <c r="F31" s="17"/>
      <c r="G31" s="17"/>
      <c r="H31" s="12"/>
      <c r="I31" s="13"/>
      <c r="J31" s="22" t="str">
        <f>IF(H31&lt;&gt;"",VLOOKUP($H31,parametrit!$B$3:$C$9,2),"")</f>
        <v/>
      </c>
    </row>
    <row r="32" spans="2:10" x14ac:dyDescent="0.2">
      <c r="B32" s="14"/>
      <c r="C32" s="11"/>
      <c r="D32" s="19" t="s">
        <v>31</v>
      </c>
      <c r="E32" s="15"/>
      <c r="F32" s="17"/>
      <c r="G32" s="17"/>
      <c r="H32" s="12"/>
      <c r="I32" s="13"/>
      <c r="J32" s="22" t="str">
        <f>IF(H32&lt;&gt;"",VLOOKUP($H32,parametrit!$B$3:$C$9,2),"")</f>
        <v/>
      </c>
    </row>
    <row r="33" spans="2:10" x14ac:dyDescent="0.2">
      <c r="B33" s="14"/>
      <c r="C33" s="11" t="s">
        <v>25</v>
      </c>
      <c r="D33" s="19"/>
      <c r="E33" s="17"/>
      <c r="F33" s="17"/>
      <c r="G33" s="17"/>
      <c r="H33" s="12"/>
      <c r="I33" s="13"/>
      <c r="J33" s="22" t="str">
        <f>IF(H33&lt;&gt;"",VLOOKUP($H33,parametrit!$B$3:$C$9,2),"")</f>
        <v/>
      </c>
    </row>
    <row r="34" spans="2:10" x14ac:dyDescent="0.2">
      <c r="B34" s="14"/>
      <c r="C34" s="11"/>
      <c r="D34" s="19" t="s">
        <v>31</v>
      </c>
      <c r="E34" s="15"/>
      <c r="F34" s="17"/>
      <c r="G34" s="17"/>
      <c r="H34" s="12"/>
      <c r="I34" s="13"/>
      <c r="J34" s="22" t="str">
        <f>IF(H34&lt;&gt;"",VLOOKUP($H34,parametrit!$B$3:$C$9,2),"")</f>
        <v/>
      </c>
    </row>
    <row r="35" spans="2:10" x14ac:dyDescent="0.2">
      <c r="B35" s="14"/>
      <c r="C35" s="11"/>
      <c r="D35" s="19" t="s">
        <v>31</v>
      </c>
      <c r="E35" s="15"/>
      <c r="F35" s="17"/>
      <c r="G35" s="17"/>
      <c r="H35" s="12"/>
      <c r="I35" s="13"/>
      <c r="J35" s="22" t="str">
        <f>IF(H35&lt;&gt;"",VLOOKUP($H35,parametrit!$B$3:$C$9,2),"")</f>
        <v/>
      </c>
    </row>
    <row r="36" spans="2:10" x14ac:dyDescent="0.2">
      <c r="B36" s="14"/>
      <c r="C36" s="11"/>
      <c r="D36" s="19" t="s">
        <v>31</v>
      </c>
      <c r="E36" s="15"/>
      <c r="F36" s="17"/>
      <c r="G36" s="17"/>
      <c r="H36" s="12"/>
      <c r="I36" s="13"/>
      <c r="J36" s="22" t="str">
        <f>IF(H36&lt;&gt;"",VLOOKUP($H36,parametrit!$B$3:$C$9,2),"")</f>
        <v/>
      </c>
    </row>
    <row r="37" spans="2:10" x14ac:dyDescent="0.2">
      <c r="B37" s="14"/>
      <c r="C37" s="11"/>
      <c r="D37" s="19" t="s">
        <v>31</v>
      </c>
      <c r="E37" s="15"/>
      <c r="F37" s="17"/>
      <c r="G37" s="17"/>
      <c r="H37" s="12"/>
      <c r="I37" s="13"/>
      <c r="J37" s="22" t="str">
        <f>IF(H37&lt;&gt;"",VLOOKUP($H37,parametrit!$B$3:$C$9,2),"")</f>
        <v/>
      </c>
    </row>
    <row r="38" spans="2:10" ht="4.5" customHeight="1" x14ac:dyDescent="0.2">
      <c r="B38" s="14"/>
      <c r="C38" s="11"/>
      <c r="D38" s="19"/>
      <c r="E38" s="17"/>
      <c r="F38" s="17"/>
      <c r="G38" s="17"/>
      <c r="H38" s="12"/>
      <c r="I38" s="13"/>
      <c r="J38" s="22" t="str">
        <f>IF(H38&lt;&gt;"",VLOOKUP($H38,parametrit!$B$3:$C$9,2),"")</f>
        <v/>
      </c>
    </row>
    <row r="39" spans="2:10" x14ac:dyDescent="0.2">
      <c r="B39" s="10" t="s">
        <v>16</v>
      </c>
      <c r="C39" s="11"/>
      <c r="D39" s="19"/>
      <c r="E39" s="17"/>
      <c r="F39" s="17"/>
      <c r="G39" s="17"/>
      <c r="H39" s="12"/>
      <c r="I39" s="13"/>
      <c r="J39" s="22" t="str">
        <f>IF(H39&lt;&gt;"",VLOOKUP($H39,parametrit!$B$3:$C$9,2),"")</f>
        <v/>
      </c>
    </row>
    <row r="40" spans="2:10" x14ac:dyDescent="0.2">
      <c r="B40" s="14"/>
      <c r="C40" s="11" t="s">
        <v>28</v>
      </c>
      <c r="D40" s="19"/>
      <c r="E40" s="17"/>
      <c r="F40" s="17"/>
      <c r="G40" s="17"/>
      <c r="H40" s="12"/>
      <c r="I40" s="13"/>
      <c r="J40" s="22" t="str">
        <f>IF(H40&lt;&gt;"",VLOOKUP($H40,parametrit!$B$3:$C$9,2),"")</f>
        <v/>
      </c>
    </row>
    <row r="41" spans="2:10" ht="25.5" x14ac:dyDescent="0.2">
      <c r="B41" s="14"/>
      <c r="C41" s="11"/>
      <c r="D41" s="19" t="s">
        <v>32</v>
      </c>
      <c r="E41" s="15"/>
      <c r="F41" s="15"/>
      <c r="G41" s="15"/>
      <c r="H41" s="12"/>
      <c r="I41" s="13"/>
      <c r="J41" s="22" t="str">
        <f>IF(H41&lt;&gt;"",VLOOKUP($H41,parametrit!$B$3:$C$9,2),"")</f>
        <v/>
      </c>
    </row>
    <row r="42" spans="2:10" x14ac:dyDescent="0.2">
      <c r="B42" s="14"/>
      <c r="C42" s="11"/>
      <c r="D42" s="19" t="s">
        <v>33</v>
      </c>
      <c r="E42" s="15"/>
      <c r="F42" s="15"/>
      <c r="G42" s="15"/>
      <c r="H42" s="12"/>
      <c r="I42" s="13"/>
      <c r="J42" s="22" t="str">
        <f>IF(H42&lt;&gt;"",VLOOKUP($H42,parametrit!$B$3:$C$9,2),"")</f>
        <v/>
      </c>
    </row>
    <row r="43" spans="2:10" x14ac:dyDescent="0.2">
      <c r="B43" s="14"/>
      <c r="C43" s="11"/>
      <c r="D43" s="19" t="s">
        <v>33</v>
      </c>
      <c r="E43" s="15"/>
      <c r="F43" s="15"/>
      <c r="G43" s="15"/>
      <c r="H43" s="12"/>
      <c r="I43" s="13"/>
      <c r="J43" s="22" t="str">
        <f>IF(H43&lt;&gt;"",VLOOKUP($H43,parametrit!$B$3:$C$9,2),"")</f>
        <v/>
      </c>
    </row>
    <row r="44" spans="2:10" x14ac:dyDescent="0.2">
      <c r="B44" s="14"/>
      <c r="C44" s="11"/>
      <c r="D44" s="19" t="s">
        <v>33</v>
      </c>
      <c r="E44" s="15"/>
      <c r="F44" s="15"/>
      <c r="G44" s="15"/>
      <c r="H44" s="12"/>
      <c r="I44" s="13"/>
      <c r="J44" s="22" t="str">
        <f>IF(H44&lt;&gt;"",VLOOKUP($H44,parametrit!$B$3:$C$9,2),"")</f>
        <v/>
      </c>
    </row>
    <row r="45" spans="2:10" x14ac:dyDescent="0.2">
      <c r="B45" s="14"/>
      <c r="C45" s="11"/>
      <c r="D45" s="19" t="s">
        <v>33</v>
      </c>
      <c r="E45" s="15"/>
      <c r="F45" s="15"/>
      <c r="G45" s="15"/>
      <c r="H45" s="12"/>
      <c r="I45" s="13"/>
      <c r="J45" s="22" t="str">
        <f>IF(H45&lt;&gt;"",VLOOKUP($H45,parametrit!$B$3:$C$9,2),"")</f>
        <v/>
      </c>
    </row>
    <row r="46" spans="2:10" x14ac:dyDescent="0.2">
      <c r="B46" s="14"/>
      <c r="C46" s="11" t="s">
        <v>8</v>
      </c>
      <c r="D46" s="19"/>
      <c r="E46" s="17"/>
      <c r="F46" s="17"/>
      <c r="G46" s="17"/>
      <c r="H46" s="12"/>
      <c r="I46" s="13"/>
      <c r="J46" s="22" t="str">
        <f>IF(H46&lt;&gt;"",VLOOKUP($H46,parametrit!$B$3:$C$9,2),"")</f>
        <v/>
      </c>
    </row>
    <row r="47" spans="2:10" ht="16.350000000000001" customHeight="1" x14ac:dyDescent="0.2">
      <c r="B47" s="14"/>
      <c r="C47" s="11"/>
      <c r="D47" s="19" t="s">
        <v>35</v>
      </c>
      <c r="E47" s="15"/>
      <c r="F47" s="15"/>
      <c r="G47" s="15"/>
      <c r="H47" s="12"/>
      <c r="I47" s="13"/>
      <c r="J47" s="22" t="str">
        <f>IF(H47&lt;&gt;"",VLOOKUP($H47,parametrit!$B$3:$C$9,2),"")</f>
        <v/>
      </c>
    </row>
    <row r="48" spans="2:10" ht="16.350000000000001" customHeight="1" x14ac:dyDescent="0.2">
      <c r="B48" s="14"/>
      <c r="C48" s="11"/>
      <c r="D48" s="19" t="s">
        <v>36</v>
      </c>
      <c r="E48" s="15"/>
      <c r="F48" s="15"/>
      <c r="G48" s="15"/>
      <c r="H48" s="12"/>
      <c r="I48" s="13"/>
      <c r="J48" s="22" t="str">
        <f>IF(H48&lt;&gt;"",VLOOKUP($H48,parametrit!$B$3:$C$9,2),"")</f>
        <v/>
      </c>
    </row>
    <row r="49" spans="2:10" ht="16.350000000000001" customHeight="1" x14ac:dyDescent="0.2">
      <c r="B49" s="14"/>
      <c r="C49" s="11"/>
      <c r="D49" s="19" t="s">
        <v>34</v>
      </c>
      <c r="E49" s="15"/>
      <c r="F49" s="15"/>
      <c r="G49" s="15"/>
      <c r="H49" s="12"/>
      <c r="I49" s="13"/>
      <c r="J49" s="22" t="str">
        <f>IF(H49&lt;&gt;"",VLOOKUP($H49,parametrit!$B$3:$C$9,2),"")</f>
        <v/>
      </c>
    </row>
    <row r="50" spans="2:10" x14ac:dyDescent="0.2">
      <c r="B50" s="14"/>
      <c r="C50" s="11"/>
      <c r="D50" s="19" t="s">
        <v>34</v>
      </c>
      <c r="E50" s="15"/>
      <c r="F50" s="15"/>
      <c r="G50" s="15"/>
      <c r="H50" s="12"/>
      <c r="I50" s="13"/>
      <c r="J50" s="22" t="str">
        <f>IF(H50&lt;&gt;"",VLOOKUP($H50,parametrit!$B$3:$C$9,2),"")</f>
        <v/>
      </c>
    </row>
    <row r="51" spans="2:10" x14ac:dyDescent="0.2">
      <c r="B51" s="14"/>
      <c r="C51" s="11"/>
      <c r="D51" s="19" t="s">
        <v>34</v>
      </c>
      <c r="E51" s="15"/>
      <c r="F51" s="15"/>
      <c r="G51" s="15"/>
      <c r="H51" s="12"/>
      <c r="I51" s="13"/>
      <c r="J51" s="22" t="str">
        <f>IF(H51&lt;&gt;"",VLOOKUP($H51,parametrit!$B$3:$C$9,2),"")</f>
        <v/>
      </c>
    </row>
    <row r="52" spans="2:10" ht="16.350000000000001" customHeight="1" x14ac:dyDescent="0.2">
      <c r="B52" s="14"/>
      <c r="C52" s="11" t="s">
        <v>9</v>
      </c>
      <c r="D52" s="19"/>
      <c r="E52" s="17"/>
      <c r="F52" s="17"/>
      <c r="G52" s="17"/>
      <c r="H52" s="12"/>
      <c r="I52" s="13"/>
      <c r="J52" s="22" t="str">
        <f>IF(H52&lt;&gt;"",VLOOKUP($H52,parametrit!$B$3:$C$9,2),"")</f>
        <v/>
      </c>
    </row>
    <row r="53" spans="2:10" ht="25.5" x14ac:dyDescent="0.2">
      <c r="B53" s="14"/>
      <c r="C53" s="11"/>
      <c r="D53" s="19" t="s">
        <v>37</v>
      </c>
      <c r="E53" s="15"/>
      <c r="F53" s="15"/>
      <c r="G53" s="15"/>
      <c r="H53" s="12"/>
      <c r="I53" s="13"/>
      <c r="J53" s="22" t="str">
        <f>IF(H53&lt;&gt;"",VLOOKUP($H53,parametrit!$B$3:$C$9,2),"")</f>
        <v/>
      </c>
    </row>
    <row r="54" spans="2:10" x14ac:dyDescent="0.2">
      <c r="B54" s="14"/>
      <c r="C54" s="11"/>
      <c r="D54" s="19" t="s">
        <v>38</v>
      </c>
      <c r="E54" s="15"/>
      <c r="F54" s="15"/>
      <c r="G54" s="15"/>
      <c r="H54" s="12"/>
      <c r="I54" s="13"/>
      <c r="J54" s="22" t="str">
        <f>IF(H54&lt;&gt;"",VLOOKUP($H54,parametrit!$B$3:$C$9,2),"")</f>
        <v/>
      </c>
    </row>
    <row r="55" spans="2:10" x14ac:dyDescent="0.2">
      <c r="B55" s="14"/>
      <c r="C55" s="11"/>
      <c r="D55" s="19" t="s">
        <v>39</v>
      </c>
      <c r="E55" s="15"/>
      <c r="F55" s="15"/>
      <c r="G55" s="15"/>
      <c r="H55" s="12"/>
      <c r="I55" s="13"/>
      <c r="J55" s="22" t="str">
        <f>IF(H55&lt;&gt;"",VLOOKUP($H55,parametrit!$B$3:$C$9,2),"")</f>
        <v/>
      </c>
    </row>
    <row r="56" spans="2:10" x14ac:dyDescent="0.2">
      <c r="B56" s="14"/>
      <c r="C56" s="11"/>
      <c r="D56" s="19" t="s">
        <v>39</v>
      </c>
      <c r="E56" s="15"/>
      <c r="F56" s="15"/>
      <c r="G56" s="15"/>
      <c r="H56" s="12"/>
      <c r="I56" s="13"/>
      <c r="J56" s="22" t="str">
        <f>IF(H56&lt;&gt;"",VLOOKUP($H56,parametrit!$B$3:$C$9,2),"")</f>
        <v/>
      </c>
    </row>
    <row r="57" spans="2:10" x14ac:dyDescent="0.2">
      <c r="H57" s="3"/>
      <c r="J57" s="22" t="str">
        <f>IF(H57&lt;&gt;"",VLOOKUP($H57,parametrit!$B$3:$C$9,2),"")</f>
        <v/>
      </c>
    </row>
    <row r="58" spans="2:10" x14ac:dyDescent="0.2">
      <c r="H58" s="3"/>
      <c r="J58" s="22" t="str">
        <f>IF(H58&lt;&gt;"",VLOOKUP($H58,parametrit!$B$3:$C$9,2),"")</f>
        <v/>
      </c>
    </row>
    <row r="59" spans="2:10" x14ac:dyDescent="0.2">
      <c r="H59" s="3"/>
      <c r="J59" s="22" t="str">
        <f>IF(H59&lt;&gt;"",VLOOKUP($H59,parametrit!$B$3:$C$9,2),"")</f>
        <v/>
      </c>
    </row>
    <row r="60" spans="2:10" x14ac:dyDescent="0.2">
      <c r="H60" s="3"/>
      <c r="J60" s="22" t="str">
        <f>IF(H60&lt;&gt;"",VLOOKUP($H60,parametrit!$B$3:$C$9,2),"")</f>
        <v/>
      </c>
    </row>
    <row r="61" spans="2:10" x14ac:dyDescent="0.2">
      <c r="H61" s="3"/>
      <c r="J61" s="22" t="str">
        <f>IF(H61&lt;&gt;"",VLOOKUP($H61,parametrit!$B$3:$C$9,2),"")</f>
        <v/>
      </c>
    </row>
    <row r="62" spans="2:10" x14ac:dyDescent="0.2">
      <c r="H62" s="3"/>
      <c r="J62" s="22" t="str">
        <f>IF(H62&lt;&gt;"",VLOOKUP($H62,parametrit!$B$3:$C$9,2),"")</f>
        <v/>
      </c>
    </row>
    <row r="63" spans="2:10" x14ac:dyDescent="0.2">
      <c r="H63" s="3"/>
      <c r="J63" s="22" t="str">
        <f>IF(H63&lt;&gt;"",VLOOKUP($H63,parametrit!$B$3:$C$9,2),"")</f>
        <v/>
      </c>
    </row>
    <row r="64" spans="2:10" x14ac:dyDescent="0.2">
      <c r="H64" s="3"/>
      <c r="J64" s="22" t="str">
        <f>IF(H64&lt;&gt;"",VLOOKUP($H64,parametrit!$B$3:$C$9,2),"")</f>
        <v/>
      </c>
    </row>
    <row r="65" spans="8:10" x14ac:dyDescent="0.2">
      <c r="H65" s="3"/>
      <c r="J65" s="22" t="str">
        <f>IF(H65&lt;&gt;"",VLOOKUP($H65,parametrit!$B$3:$C$9,2),"")</f>
        <v/>
      </c>
    </row>
    <row r="66" spans="8:10" x14ac:dyDescent="0.2">
      <c r="H66" s="3"/>
      <c r="J66" s="22" t="str">
        <f>IF(H66&lt;&gt;"",VLOOKUP($H66,parametrit!$B$3:$C$9,2),"")</f>
        <v/>
      </c>
    </row>
    <row r="67" spans="8:10" x14ac:dyDescent="0.2">
      <c r="H67" s="3"/>
      <c r="J67" s="22" t="str">
        <f>IF(H67&lt;&gt;"",VLOOKUP($H67,parametrit!$B$3:$C$9,2),"")</f>
        <v/>
      </c>
    </row>
    <row r="68" spans="8:10" x14ac:dyDescent="0.2">
      <c r="H68" s="3"/>
      <c r="J68" s="22" t="str">
        <f>IF(H68&lt;&gt;"",VLOOKUP($H68,parametrit!$B$3:$C$9,2),"")</f>
        <v/>
      </c>
    </row>
    <row r="69" spans="8:10" x14ac:dyDescent="0.2">
      <c r="H69" s="3"/>
      <c r="J69" s="22" t="str">
        <f>IF(H69&lt;&gt;"",VLOOKUP($H69,parametrit!$B$3:$C$9,2),"")</f>
        <v/>
      </c>
    </row>
    <row r="70" spans="8:10" x14ac:dyDescent="0.2">
      <c r="H70" s="3"/>
      <c r="J70" s="22" t="str">
        <f>IF(H70&lt;&gt;"",VLOOKUP($H70,parametrit!$B$3:$C$9,2),"")</f>
        <v/>
      </c>
    </row>
    <row r="71" spans="8:10" x14ac:dyDescent="0.2">
      <c r="H71" s="3"/>
      <c r="J71" s="22" t="str">
        <f>IF(H71&lt;&gt;"",VLOOKUP($H71,parametrit!$B$3:$C$9,2),"")</f>
        <v/>
      </c>
    </row>
    <row r="72" spans="8:10" x14ac:dyDescent="0.2">
      <c r="H72" s="3"/>
      <c r="J72" s="22" t="str">
        <f>IF(H72&lt;&gt;"",VLOOKUP($H72,parametrit!$B$3:$C$9,2),"")</f>
        <v/>
      </c>
    </row>
    <row r="73" spans="8:10" x14ac:dyDescent="0.2">
      <c r="H73" s="3"/>
      <c r="J73" s="22" t="str">
        <f>IF(H73&lt;&gt;"",VLOOKUP($H73,parametrit!$B$3:$C$9,2),"")</f>
        <v/>
      </c>
    </row>
    <row r="74" spans="8:10" x14ac:dyDescent="0.2">
      <c r="H74" s="3"/>
      <c r="J74" s="22" t="str">
        <f>IF(H74&lt;&gt;"",VLOOKUP($H74,parametrit!$B$3:$C$9,2),"")</f>
        <v/>
      </c>
    </row>
    <row r="75" spans="8:10" x14ac:dyDescent="0.2">
      <c r="H75" s="3"/>
      <c r="J75" s="22" t="str">
        <f>IF(H75&lt;&gt;"",VLOOKUP($H75,parametrit!$B$3:$C$9,2),"")</f>
        <v/>
      </c>
    </row>
    <row r="76" spans="8:10" x14ac:dyDescent="0.2">
      <c r="J76" s="22" t="str">
        <f>IF(H76&lt;&gt;"",VLOOKUP($H76,parametrit!$B$3:$C$9,2),"")</f>
        <v/>
      </c>
    </row>
    <row r="77" spans="8:10" x14ac:dyDescent="0.2">
      <c r="J77" s="22" t="str">
        <f>IF(H77&lt;&gt;"",VLOOKUP($H77,parametrit!$B$3:$C$9,2),"")</f>
        <v/>
      </c>
    </row>
    <row r="78" spans="8:10" x14ac:dyDescent="0.2">
      <c r="J78" s="22" t="str">
        <f>IF(H78&lt;&gt;"",VLOOKUP($H78,parametrit!$B$3:$C$9,2),"")</f>
        <v/>
      </c>
    </row>
    <row r="79" spans="8:10" x14ac:dyDescent="0.2">
      <c r="J79" s="22" t="str">
        <f>IF(H79&lt;&gt;"",VLOOKUP($H79,parametrit!$B$3:$C$9,2),"")</f>
        <v/>
      </c>
    </row>
    <row r="80" spans="8:10" x14ac:dyDescent="0.2">
      <c r="J80" s="22" t="str">
        <f>IF(H80&lt;&gt;"",VLOOKUP($H80,parametrit!$B$3:$C$9,2),"")</f>
        <v/>
      </c>
    </row>
    <row r="81" spans="10:10" x14ac:dyDescent="0.2">
      <c r="J81" s="22" t="str">
        <f>IF(H81&lt;&gt;"",VLOOKUP($H81,parametrit!$B$3:$C$9,2),"")</f>
        <v/>
      </c>
    </row>
    <row r="82" spans="10:10" x14ac:dyDescent="0.2">
      <c r="J82" s="22" t="str">
        <f>IF(H82&lt;&gt;"",VLOOKUP($H82,parametrit!$B$3:$C$9,2),"")</f>
        <v/>
      </c>
    </row>
  </sheetData>
  <mergeCells count="1">
    <mergeCell ref="B10:D1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9" operator="equal" id="{0BB0C460-3952-44C8-9BD9-92598F2F5745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40" operator="equal" id="{249E1E7E-194F-4C68-88AF-3A24E92856C6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41" operator="equal" id="{155BC59D-D5A5-4F3A-8233-BB49AAB9EBC1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42" operator="equal" id="{49A33C10-44CA-4CD0-ADED-0DD8A9013014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43" operator="equal" id="{6A4E4708-F8C6-447E-940D-CC4AC4F70910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44" operator="equal" id="{353964EC-28EF-49ED-A13F-EE6515DB1285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H11:H17 H28 H32:H82</xm:sqref>
        </x14:conditionalFormatting>
        <x14:conditionalFormatting xmlns:xm="http://schemas.microsoft.com/office/excel/2006/main">
          <x14:cfRule type="cellIs" priority="133" operator="equal" id="{F96BCF86-9EDF-4787-A620-6EA8BAFD71F3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34" operator="equal" id="{1C001AB9-90BF-4D52-9700-6AC4E24BE15D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35" operator="equal" id="{0FDBB662-9F47-45D3-B6E8-C3FF0F1B9F35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36" operator="equal" id="{C0DDE406-07C3-4554-A5CA-FD2F15B4CDD6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37" operator="equal" id="{57996136-C378-4CB9-9EB4-49FB80041399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38" operator="equal" id="{41C9C0AB-7D45-436A-91D0-66455D8FE848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cellIs" priority="127" operator="equal" id="{A5A8E511-2E7C-4323-B55E-33F167C8B1C8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28" operator="equal" id="{D055113A-9C55-4E4D-8F81-06F3B3EE095D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29" operator="equal" id="{E954D5C3-7B7F-4685-8977-AB2CAB2053A6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30" operator="equal" id="{0747786A-D042-4391-A24A-1DE9FEDA5A22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31" operator="equal" id="{89D04FAC-C3A9-44DE-A414-377BC239573B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32" operator="equal" id="{29CEBF23-F0FC-4742-AA56-9CB6B106E583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ellIs" priority="121" operator="equal" id="{529BBD94-F70D-4F1F-9C0C-15A3FCDBEAF9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22" operator="equal" id="{C4E42F3F-C599-4CE5-B09E-E778390A9E1E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23" operator="equal" id="{A978A70A-FFBF-41C7-ACBE-804ECEA50B24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24" operator="equal" id="{13AEB2D5-3278-4C2E-8409-EB9D4E3C9EC5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25" operator="equal" id="{9B97E877-94AB-45B0-9378-A9975A70B7A7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26" operator="equal" id="{D09FBE96-82CC-451E-92FD-17FA986D3CBF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cellIs" priority="115" operator="equal" id="{B7A06A42-1351-4B2C-BB6E-05E964272BF6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16" operator="equal" id="{DF185B80-8F1D-475D-901F-7625C18FE56B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17" operator="equal" id="{FB83EB2D-A527-4A3A-9274-D3F409C1772F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18" operator="equal" id="{EB3ADA16-6AD7-4A20-A0F7-E0BE8899BDD4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19" operator="equal" id="{0FF50E24-EFC4-4840-A36F-3A886E08D726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20" operator="equal" id="{59DE7B17-0518-4499-82A3-2FF651DD6E8D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cellIs" priority="109" operator="equal" id="{770E7CC9-5DDC-4E14-ACCC-4485DF11D712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110" operator="equal" id="{8F5777D7-6A94-4561-B3AB-63692CB3D548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111" operator="equal" id="{02A74911-BBFB-4795-9801-4D88125334ED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12" operator="equal" id="{52836F4C-D634-455F-B398-C025E067834F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13" operator="equal" id="{2F7AEB1B-A31D-4D7C-965D-549ACB05F3C4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14" operator="equal" id="{0E1ACB8A-2748-47AD-8438-DA0D1081EEEF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79" operator="equal" id="{FE148E98-6CF4-4566-B70C-ACF77677EADD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80" operator="equal" id="{ABDBF94B-6840-4CC5-9F93-BD753E20409D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81" operator="equal" id="{53CB1F08-923B-4CD7-B940-E19DA0E84A41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82" operator="equal" id="{538C2A95-E952-4284-9A5B-24642CCB4A4B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83" operator="equal" id="{8FD40845-97F1-4565-A322-7BB3B15AB1ED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84" operator="equal" id="{30C67BD5-4C5F-473E-ABB7-40CDCCCED3B4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cellIs" priority="73" operator="equal" id="{39DCE1DC-0BF8-4D83-906F-1768F3569DE0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74" operator="equal" id="{134C817C-3F85-4E39-92A8-2DB46308696F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75" operator="equal" id="{60B56038-41E6-4065-A44A-9DFAF6AC966F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76" operator="equal" id="{1002ADE5-8B90-487C-BF58-E415E362937E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77" operator="equal" id="{5FF54E77-5332-4E8A-BADB-80FA14F31167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78" operator="equal" id="{09778FF7-0D19-4414-BC05-1CD1FA9C1BFA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67" operator="equal" id="{31872776-01B9-46B8-9E66-1F513E259DC6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68" operator="equal" id="{7A328E08-91E5-4C41-80EE-AB1C040AAAA8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69" operator="equal" id="{15D3D63A-92BC-4C87-9591-51ED47E05ED3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70" operator="equal" id="{E0639BE2-9259-4753-90A0-9821CB45875F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71" operator="equal" id="{5E72A8BB-BB58-4E03-9DD4-BAA60D300782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72" operator="equal" id="{99622987-5603-4D25-850A-6515393FB133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H26</xm:sqref>
        </x14:conditionalFormatting>
        <x14:conditionalFormatting xmlns:xm="http://schemas.microsoft.com/office/excel/2006/main">
          <x14:cfRule type="cellIs" priority="43" operator="equal" id="{47341B87-7255-4828-9D39-A0C469932649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44" operator="equal" id="{C4290774-B269-4070-A068-BC37EE4902E2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45" operator="equal" id="{6D67F9FB-BC9E-4313-A780-61F15FFFC4EE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46" operator="equal" id="{903471B4-ACDA-4CA8-8159-27E52E7BACEC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47" operator="equal" id="{36E387F7-6DE4-43E8-8E6A-74AB6DBC2411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48" operator="equal" id="{CC5552BE-EB88-4DB4-AD3B-C7340D8A5310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H27</xm:sqref>
        </x14:conditionalFormatting>
        <x14:conditionalFormatting xmlns:xm="http://schemas.microsoft.com/office/excel/2006/main">
          <x14:cfRule type="cellIs" priority="7" operator="equal" id="{A688B839-CF6B-45AB-9306-484A6D19C985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8" operator="equal" id="{6E33EFBB-02BA-41B8-8964-44CDCF56DEF2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9" operator="equal" id="{0437CCF6-33A9-44E6-8BB1-12427BCC6BF6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0" operator="equal" id="{B3E4F201-F3D3-46EF-95C3-1152285F7C71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11" operator="equal" id="{9BA31A17-7E47-40F3-9961-3A40BB78036D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2" operator="equal" id="{9EB89B67-4F01-4C9C-976B-CA2B6BF630F6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H29:H31</xm:sqref>
        </x14:conditionalFormatting>
        <x14:conditionalFormatting xmlns:xm="http://schemas.microsoft.com/office/excel/2006/main">
          <x14:cfRule type="cellIs" priority="1" operator="equal" id="{C913B016-B096-4C6C-BCA3-CE630C8598C8}">
            <xm:f>parametrit!$B$9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2" operator="equal" id="{04D81B3C-AFAB-4611-B7D8-12AA98145920}">
            <xm:f>parametrit!$B$8</xm:f>
            <x14:dxf>
              <fill>
                <patternFill>
                  <bgColor rgb="FFA1D58F"/>
                </patternFill>
              </fill>
            </x14:dxf>
          </x14:cfRule>
          <x14:cfRule type="cellIs" priority="3" operator="equal" id="{803BC30E-0041-4FF7-AD5F-706AA29D95EF}">
            <xm:f>parametrit!$B$7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4" operator="equal" id="{763297CC-82FD-4BE2-AC4E-B48A083F3E34}">
            <xm:f>parametrit!$B$6</xm:f>
            <x14:dxf>
              <fill>
                <patternFill>
                  <bgColor rgb="FFFFC000"/>
                </patternFill>
              </fill>
            </x14:dxf>
          </x14:cfRule>
          <x14:cfRule type="cellIs" priority="5" operator="equal" id="{0C50586C-7685-4953-BF2C-BC65AF099A96}">
            <xm:f>parametrit!$B$5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6" operator="equal" id="{E7D2035C-056F-4F7D-A696-386EDA29B696}">
            <xm:f>parametrit!$B$4</xm:f>
            <x14:dxf>
              <font>
                <b val="0"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H24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224" yWindow="603" count="2">
        <x14:dataValidation type="list" allowBlank="1" showInputMessage="1" showErrorMessage="1" promptTitle="Yhteentoimivuuden tilanne" prompt="Valitse listasta">
          <x14:formula1>
            <xm:f>parametrit!$B$3:$B$8</xm:f>
          </x14:formula1>
          <xm:sqref>H83:H155</xm:sqref>
        </x14:dataValidation>
        <x14:dataValidation type="list" allowBlank="1" showInputMessage="1" showErrorMessage="1" promptTitle="Yhteentoimivuuden tilanne" prompt="Valitse listasta">
          <x14:formula1>
            <xm:f>parametrit!$B$3:$B$9</xm:f>
          </x14:formula1>
          <xm:sqref>H11:H82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N11" sqref="N11"/>
    </sheetView>
  </sheetViews>
  <sheetFormatPr defaultColWidth="8.85546875" defaultRowHeight="12.75" x14ac:dyDescent="0.2"/>
  <cols>
    <col min="1" max="1" width="3.28515625" style="1" customWidth="1"/>
    <col min="2" max="2" width="40" style="1" customWidth="1"/>
    <col min="3" max="16384" width="8.85546875" style="1"/>
  </cols>
  <sheetData>
    <row r="2" spans="2:5" ht="13.15" x14ac:dyDescent="0.25">
      <c r="B2" s="2" t="s">
        <v>5</v>
      </c>
    </row>
    <row r="3" spans="2:5" x14ac:dyDescent="0.2">
      <c r="B3" s="20" t="s">
        <v>12</v>
      </c>
      <c r="C3" s="20">
        <v>9</v>
      </c>
      <c r="E3" s="1">
        <f>COUNTIF(Arviointilomake!J$10:J$57,99)</f>
        <v>0</v>
      </c>
    </row>
    <row r="4" spans="2:5" x14ac:dyDescent="0.2">
      <c r="B4" s="1" t="s">
        <v>6</v>
      </c>
      <c r="C4" s="1">
        <v>0</v>
      </c>
      <c r="E4" s="1">
        <f>COUNTIF(Arviointilomake!J$10:J$57,0)</f>
        <v>1</v>
      </c>
    </row>
    <row r="5" spans="2:5" x14ac:dyDescent="0.2">
      <c r="B5" s="21" t="s">
        <v>17</v>
      </c>
      <c r="C5" s="1">
        <v>1</v>
      </c>
      <c r="E5" s="1">
        <f>COUNTIF(Arviointilomake!J$10:J$57,1)</f>
        <v>1</v>
      </c>
    </row>
    <row r="6" spans="2:5" x14ac:dyDescent="0.2">
      <c r="B6" s="21" t="s">
        <v>18</v>
      </c>
      <c r="C6" s="1">
        <v>2</v>
      </c>
      <c r="E6" s="1">
        <f>COUNTIF(Arviointilomake!J$10:J$57,2)</f>
        <v>1</v>
      </c>
    </row>
    <row r="7" spans="2:5" x14ac:dyDescent="0.2">
      <c r="B7" s="21" t="s">
        <v>19</v>
      </c>
      <c r="C7" s="1">
        <v>3</v>
      </c>
      <c r="E7" s="1">
        <f>COUNTIF(Arviointilomake!J$10:J$57,3)</f>
        <v>1</v>
      </c>
    </row>
    <row r="8" spans="2:5" x14ac:dyDescent="0.2">
      <c r="B8" s="21" t="s">
        <v>20</v>
      </c>
      <c r="C8" s="1">
        <v>4</v>
      </c>
      <c r="E8" s="1">
        <f>COUNTIF(Arviointilomake!J$10:J$57,4)</f>
        <v>1</v>
      </c>
    </row>
    <row r="9" spans="2:5" ht="13.15" x14ac:dyDescent="0.25">
      <c r="B9" s="21" t="s">
        <v>21</v>
      </c>
      <c r="C9" s="1">
        <v>5</v>
      </c>
      <c r="E9" s="1">
        <f>COUNTIF(Arviointilomake!J$10:J$57,5)</f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Arviointilomake</vt:lpstr>
      <vt:lpstr>parametrit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2014-11-21T08:20:27Z</dcterms:modified>
</cp:coreProperties>
</file>